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S:\DepartmentShare\Ministry\06_Resources\Resourcing Ministerial Education\RME Launch Documents+Forms\Handbook\2020 Forms\"/>
    </mc:Choice>
  </mc:AlternateContent>
  <xr:revisionPtr revIDLastSave="0" documentId="13_ncr:1_{53D4E50C-E8A7-45FB-A5EE-0889B9F0EC34}" xr6:coauthVersionLast="38" xr6:coauthVersionMax="38" xr10:uidLastSave="{00000000-0000-0000-0000-000000000000}"/>
  <bookViews>
    <workbookView xWindow="0" yWindow="0" windowWidth="20700" windowHeight="7920" xr2:uid="{00000000-000D-0000-FFFF-FFFF00000000}"/>
  </bookViews>
  <sheets>
    <sheet name="Diocese name" sheetId="1" r:id="rId1"/>
    <sheet name="Marital" sheetId="7" r:id="rId2"/>
    <sheet name="Maint" sheetId="5" r:id="rId3"/>
    <sheet name="Mode" sheetId="4" r:id="rId4"/>
    <sheet name="Dio List" sheetId="2" r:id="rId5"/>
    <sheet name="TEI list" sheetId="3" r:id="rId6"/>
  </sheets>
  <definedNames>
    <definedName name="Dioceses">'Dio List'!$A$3:$A$46</definedName>
    <definedName name="Maint">Maint!$A$1:$A$4</definedName>
    <definedName name="Maint1">Maint!$A$1:$A$4</definedName>
    <definedName name="Marital">Marital!$A$1:$A$9</definedName>
    <definedName name="Marital1">Marital!$A$1:$A$9</definedName>
    <definedName name="Mode">Mode!$A$1:$A$5</definedName>
    <definedName name="TEIs">'TEI list'!$A$1:$A$27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13" i="1"/>
  <c r="E12" i="1" l="1"/>
  <c r="F76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R36" i="1" s="1"/>
  <c r="G35" i="1"/>
  <c r="F49" i="1"/>
  <c r="F48" i="1"/>
  <c r="F47" i="1"/>
  <c r="F46" i="1"/>
  <c r="F45" i="1"/>
  <c r="Q45" i="1" s="1"/>
  <c r="F44" i="1"/>
  <c r="F43" i="1"/>
  <c r="F42" i="1"/>
  <c r="F41" i="1"/>
  <c r="F40" i="1"/>
  <c r="Q40" i="1" s="1"/>
  <c r="F39" i="1"/>
  <c r="F38" i="1"/>
  <c r="F37" i="1"/>
  <c r="F36" i="1"/>
  <c r="F35" i="1"/>
  <c r="R49" i="1"/>
  <c r="R48" i="1"/>
  <c r="R47" i="1"/>
  <c r="R46" i="1"/>
  <c r="R45" i="1"/>
  <c r="R44" i="1"/>
  <c r="R43" i="1"/>
  <c r="R42" i="1"/>
  <c r="R41" i="1"/>
  <c r="R40" i="1"/>
  <c r="R39" i="1"/>
  <c r="R35" i="1"/>
  <c r="Q49" i="1"/>
  <c r="Q48" i="1"/>
  <c r="Q47" i="1"/>
  <c r="Q46" i="1"/>
  <c r="Q44" i="1"/>
  <c r="Q43" i="1"/>
  <c r="Q42" i="1"/>
  <c r="Q41" i="1"/>
  <c r="Q39" i="1"/>
  <c r="R22" i="1"/>
  <c r="R21" i="1"/>
  <c r="R20" i="1"/>
  <c r="R19" i="1"/>
  <c r="R18" i="1"/>
  <c r="R17" i="1"/>
  <c r="R16" i="1"/>
  <c r="R15" i="1"/>
  <c r="R14" i="1"/>
  <c r="S22" i="1"/>
  <c r="S21" i="1"/>
  <c r="S20" i="1"/>
  <c r="S19" i="1"/>
  <c r="S18" i="1"/>
  <c r="S17" i="1"/>
  <c r="S16" i="1"/>
  <c r="S15" i="1"/>
  <c r="S14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22" i="1" l="1"/>
  <c r="L21" i="1"/>
  <c r="L20" i="1"/>
  <c r="L19" i="1"/>
  <c r="L18" i="1"/>
  <c r="L17" i="1"/>
  <c r="L16" i="1"/>
  <c r="L15" i="1"/>
  <c r="L14" i="1"/>
  <c r="L13" i="1"/>
  <c r="L12" i="1"/>
  <c r="L10" i="1"/>
  <c r="L9" i="1"/>
  <c r="L8" i="1"/>
  <c r="L11" i="1"/>
  <c r="H22" i="1"/>
  <c r="H21" i="1"/>
  <c r="H20" i="1"/>
  <c r="H19" i="1"/>
  <c r="H18" i="1"/>
  <c r="H17" i="1"/>
  <c r="H16" i="1"/>
  <c r="H15" i="1"/>
  <c r="H14" i="1"/>
  <c r="H13" i="1"/>
  <c r="H12" i="1"/>
  <c r="S12" i="1" s="1"/>
  <c r="H11" i="1"/>
  <c r="S11" i="1" s="1"/>
  <c r="H10" i="1"/>
  <c r="S10" i="1" s="1"/>
  <c r="H9" i="1"/>
  <c r="H8" i="1"/>
  <c r="G22" i="1"/>
  <c r="G21" i="1"/>
  <c r="G20" i="1"/>
  <c r="G19" i="1"/>
  <c r="G18" i="1"/>
  <c r="G17" i="1"/>
  <c r="G16" i="1"/>
  <c r="G15" i="1"/>
  <c r="G14" i="1"/>
  <c r="G13" i="1"/>
  <c r="G12" i="1"/>
  <c r="R12" i="1" s="1"/>
  <c r="G11" i="1"/>
  <c r="R11" i="1" s="1"/>
  <c r="G10" i="1"/>
  <c r="G9" i="1"/>
  <c r="G8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R10" i="1" l="1"/>
  <c r="J80" i="1"/>
  <c r="Q73" i="1"/>
  <c r="T73" i="1" s="1"/>
  <c r="P75" i="1"/>
  <c r="P65" i="1"/>
  <c r="P48" i="1"/>
  <c r="P47" i="1"/>
  <c r="P42" i="1"/>
  <c r="L50" i="1"/>
  <c r="O22" i="1"/>
  <c r="O21" i="1"/>
  <c r="O20" i="1"/>
  <c r="O19" i="1"/>
  <c r="O18" i="1"/>
  <c r="O17" i="1"/>
  <c r="O16" i="1"/>
  <c r="O15" i="1"/>
  <c r="O14" i="1"/>
  <c r="O13" i="1"/>
  <c r="P13" i="1" s="1"/>
  <c r="R13" i="1" s="1"/>
  <c r="O12" i="1"/>
  <c r="O11" i="1"/>
  <c r="P11" i="1" s="1"/>
  <c r="Q11" i="1" s="1"/>
  <c r="O10" i="1"/>
  <c r="O9" i="1"/>
  <c r="P9" i="1" s="1"/>
  <c r="R9" i="1" s="1"/>
  <c r="O8" i="1"/>
  <c r="P8" i="1" s="1"/>
  <c r="P20" i="1"/>
  <c r="P17" i="1"/>
  <c r="P16" i="1"/>
  <c r="P15" i="1"/>
  <c r="P14" i="1"/>
  <c r="P10" i="1"/>
  <c r="Q17" i="1"/>
  <c r="T17" i="1" s="1"/>
  <c r="E63" i="1"/>
  <c r="P63" i="1"/>
  <c r="E64" i="1"/>
  <c r="P64" i="1"/>
  <c r="Q64" i="1" s="1"/>
  <c r="T64" i="1" s="1"/>
  <c r="E65" i="1"/>
  <c r="E66" i="1"/>
  <c r="P66" i="1"/>
  <c r="E67" i="1"/>
  <c r="P67" i="1"/>
  <c r="Q67" i="1"/>
  <c r="T67" i="1" s="1"/>
  <c r="E68" i="1"/>
  <c r="P68" i="1"/>
  <c r="E69" i="1"/>
  <c r="E70" i="1"/>
  <c r="P70" i="1"/>
  <c r="E71" i="1"/>
  <c r="P71" i="1"/>
  <c r="Q71" i="1" s="1"/>
  <c r="T71" i="1" s="1"/>
  <c r="E72" i="1"/>
  <c r="P72" i="1"/>
  <c r="Q72" i="1" s="1"/>
  <c r="T72" i="1" s="1"/>
  <c r="E73" i="1"/>
  <c r="P73" i="1"/>
  <c r="E36" i="1"/>
  <c r="E37" i="1"/>
  <c r="E38" i="1"/>
  <c r="E39" i="1"/>
  <c r="E40" i="1"/>
  <c r="E41" i="1"/>
  <c r="P41" i="1"/>
  <c r="T41" i="1" s="1"/>
  <c r="E42" i="1"/>
  <c r="E43" i="1"/>
  <c r="E44" i="1"/>
  <c r="E45" i="1"/>
  <c r="E46" i="1"/>
  <c r="P46" i="1"/>
  <c r="E9" i="1"/>
  <c r="E10" i="1"/>
  <c r="E11" i="1"/>
  <c r="E13" i="1"/>
  <c r="E14" i="1"/>
  <c r="E15" i="1"/>
  <c r="E16" i="1"/>
  <c r="E17" i="1"/>
  <c r="E18" i="1"/>
  <c r="E19" i="1"/>
  <c r="Q70" i="1"/>
  <c r="T70" i="1" s="1"/>
  <c r="Q68" i="1"/>
  <c r="T68" i="1" s="1"/>
  <c r="P69" i="1"/>
  <c r="Q69" i="1" s="1"/>
  <c r="T69" i="1" s="1"/>
  <c r="Q66" i="1"/>
  <c r="T66" i="1" s="1"/>
  <c r="P45" i="1"/>
  <c r="T45" i="1"/>
  <c r="P38" i="1"/>
  <c r="R38" i="1" s="1"/>
  <c r="T46" i="1"/>
  <c r="P44" i="1"/>
  <c r="T44" i="1"/>
  <c r="P40" i="1"/>
  <c r="T40" i="1" s="1"/>
  <c r="P36" i="1"/>
  <c r="P39" i="1"/>
  <c r="T39" i="1" s="1"/>
  <c r="P43" i="1"/>
  <c r="T43" i="1"/>
  <c r="P18" i="1"/>
  <c r="Q18" i="1" s="1"/>
  <c r="T18" i="1" s="1"/>
  <c r="P12" i="1"/>
  <c r="P19" i="1"/>
  <c r="N23" i="1"/>
  <c r="M23" i="1"/>
  <c r="E22" i="1"/>
  <c r="E21" i="1"/>
  <c r="E20" i="1"/>
  <c r="E8" i="1"/>
  <c r="P22" i="1"/>
  <c r="P21" i="1"/>
  <c r="P49" i="1"/>
  <c r="N50" i="1"/>
  <c r="M50" i="1"/>
  <c r="E49" i="1"/>
  <c r="E48" i="1"/>
  <c r="E47" i="1"/>
  <c r="E35" i="1"/>
  <c r="O50" i="1"/>
  <c r="P35" i="1"/>
  <c r="Q35" i="1" s="1"/>
  <c r="T49" i="1"/>
  <c r="E74" i="1"/>
  <c r="E75" i="1"/>
  <c r="E76" i="1"/>
  <c r="E62" i="1"/>
  <c r="O77" i="1"/>
  <c r="N77" i="1"/>
  <c r="M77" i="1"/>
  <c r="L77" i="1"/>
  <c r="P74" i="1"/>
  <c r="Q74" i="1"/>
  <c r="T74" i="1" s="1"/>
  <c r="P76" i="1"/>
  <c r="Q76" i="1"/>
  <c r="T76" i="1" s="1"/>
  <c r="P62" i="1"/>
  <c r="Q62" i="1" s="1"/>
  <c r="T62" i="1" s="1"/>
  <c r="S9" i="1" l="1"/>
  <c r="R8" i="1"/>
  <c r="Q13" i="1"/>
  <c r="Q38" i="1"/>
  <c r="T38" i="1" s="1"/>
  <c r="G50" i="1"/>
  <c r="Q36" i="1"/>
  <c r="T36" i="1" s="1"/>
  <c r="P77" i="1"/>
  <c r="B82" i="1" s="1"/>
  <c r="Q65" i="1"/>
  <c r="T65" i="1" s="1"/>
  <c r="T35" i="1"/>
  <c r="T47" i="1"/>
  <c r="Q63" i="1"/>
  <c r="T63" i="1" s="1"/>
  <c r="Q22" i="1"/>
  <c r="T22" i="1" s="1"/>
  <c r="Q12" i="1"/>
  <c r="T12" i="1" s="1"/>
  <c r="Q9" i="1"/>
  <c r="T11" i="1"/>
  <c r="Q19" i="1"/>
  <c r="T19" i="1" s="1"/>
  <c r="Q15" i="1"/>
  <c r="T15" i="1" s="1"/>
  <c r="Q16" i="1"/>
  <c r="T16" i="1" s="1"/>
  <c r="Q21" i="1"/>
  <c r="T21" i="1" s="1"/>
  <c r="O23" i="1"/>
  <c r="H23" i="1"/>
  <c r="Q8" i="1"/>
  <c r="F23" i="1"/>
  <c r="B27" i="1" s="1"/>
  <c r="Q10" i="1"/>
  <c r="Q75" i="1"/>
  <c r="T75" i="1" s="1"/>
  <c r="F77" i="1"/>
  <c r="B81" i="1" s="1"/>
  <c r="B83" i="1" s="1"/>
  <c r="T42" i="1"/>
  <c r="T48" i="1"/>
  <c r="P37" i="1"/>
  <c r="F50" i="1"/>
  <c r="B54" i="1" s="1"/>
  <c r="Q20" i="1"/>
  <c r="T20" i="1" s="1"/>
  <c r="Q14" i="1"/>
  <c r="T14" i="1" s="1"/>
  <c r="P23" i="1"/>
  <c r="B28" i="1" s="1"/>
  <c r="G23" i="1"/>
  <c r="L23" i="1"/>
  <c r="S23" i="1" l="1"/>
  <c r="T13" i="1"/>
  <c r="T77" i="1"/>
  <c r="R37" i="1"/>
  <c r="R50" i="1" s="1"/>
  <c r="Q37" i="1"/>
  <c r="Q50" i="1" s="1"/>
  <c r="P50" i="1"/>
  <c r="B55" i="1" s="1"/>
  <c r="J82" i="1" s="1"/>
  <c r="Q77" i="1"/>
  <c r="R23" i="1"/>
  <c r="Q23" i="1"/>
  <c r="T9" i="1"/>
  <c r="T10" i="1"/>
  <c r="T8" i="1"/>
  <c r="J81" i="1"/>
  <c r="B29" i="1"/>
  <c r="B56" i="1" l="1"/>
  <c r="T37" i="1"/>
  <c r="T50" i="1" s="1"/>
  <c r="T23" i="1"/>
  <c r="J83" i="1"/>
</calcChain>
</file>

<file path=xl/sharedStrings.xml><?xml version="1.0" encoding="utf-8"?>
<sst xmlns="http://schemas.openxmlformats.org/spreadsheetml/2006/main" count="359" uniqueCount="118">
  <si>
    <t>Band</t>
  </si>
  <si>
    <t>Tuition</t>
  </si>
  <si>
    <t>Total</t>
  </si>
  <si>
    <t>Married</t>
  </si>
  <si>
    <t>Single</t>
  </si>
  <si>
    <t>Totals</t>
  </si>
  <si>
    <t xml:space="preserve">Differences </t>
  </si>
  <si>
    <t xml:space="preserve">Accom </t>
  </si>
  <si>
    <t>Regional Course</t>
  </si>
  <si>
    <t>Block Grant</t>
  </si>
  <si>
    <t>Diocese Name:</t>
  </si>
  <si>
    <t xml:space="preserve">Bath and Wells </t>
  </si>
  <si>
    <t xml:space="preserve">Birmingham </t>
  </si>
  <si>
    <t xml:space="preserve">Blackburn </t>
  </si>
  <si>
    <t xml:space="preserve">Bristol </t>
  </si>
  <si>
    <t xml:space="preserve">Canterbury </t>
  </si>
  <si>
    <t xml:space="preserve">Carlisle </t>
  </si>
  <si>
    <t xml:space="preserve">Chelmsford </t>
  </si>
  <si>
    <t xml:space="preserve">Chester </t>
  </si>
  <si>
    <t xml:space="preserve">Chichester </t>
  </si>
  <si>
    <t xml:space="preserve">Coventry </t>
  </si>
  <si>
    <t xml:space="preserve">Derby </t>
  </si>
  <si>
    <t xml:space="preserve">Durham </t>
  </si>
  <si>
    <t xml:space="preserve">Ely </t>
  </si>
  <si>
    <t xml:space="preserve">Europe </t>
  </si>
  <si>
    <t xml:space="preserve">Exeter </t>
  </si>
  <si>
    <t xml:space="preserve">Gloucester </t>
  </si>
  <si>
    <t xml:space="preserve">Guildford </t>
  </si>
  <si>
    <t xml:space="preserve">Hereford </t>
  </si>
  <si>
    <t xml:space="preserve">HM Forces </t>
  </si>
  <si>
    <t xml:space="preserve">Leeds </t>
  </si>
  <si>
    <t xml:space="preserve">Leicester </t>
  </si>
  <si>
    <t xml:space="preserve">Lichfield </t>
  </si>
  <si>
    <t xml:space="preserve">Lincoln </t>
  </si>
  <si>
    <t xml:space="preserve">Liverpool </t>
  </si>
  <si>
    <t xml:space="preserve">London </t>
  </si>
  <si>
    <t xml:space="preserve">Manchester </t>
  </si>
  <si>
    <t xml:space="preserve">Newcastle </t>
  </si>
  <si>
    <t xml:space="preserve">Norwich </t>
  </si>
  <si>
    <t xml:space="preserve">Oxford </t>
  </si>
  <si>
    <t xml:space="preserve">Peterborough </t>
  </si>
  <si>
    <t xml:space="preserve">Portsmouth </t>
  </si>
  <si>
    <t xml:space="preserve">Rochester </t>
  </si>
  <si>
    <t xml:space="preserve">Salisbury </t>
  </si>
  <si>
    <t xml:space="preserve">Sheffield </t>
  </si>
  <si>
    <t xml:space="preserve">Sodor and Man </t>
  </si>
  <si>
    <t xml:space="preserve">Southwark </t>
  </si>
  <si>
    <t xml:space="preserve">St Albans </t>
  </si>
  <si>
    <t xml:space="preserve">St Edmundsbury &amp; Ipswich </t>
  </si>
  <si>
    <t xml:space="preserve">Truro </t>
  </si>
  <si>
    <t xml:space="preserve">Winchester </t>
  </si>
  <si>
    <t xml:space="preserve">Worcester </t>
  </si>
  <si>
    <t xml:space="preserve">York </t>
  </si>
  <si>
    <t>Please choose from drop down</t>
  </si>
  <si>
    <t>Southwell and Nottingham</t>
  </si>
  <si>
    <t xml:space="preserve">Cranmer Hall, Durham </t>
  </si>
  <si>
    <t>College of the Resurrection, Mirfield</t>
  </si>
  <si>
    <t>Oak Hill</t>
  </si>
  <si>
    <t>Ridley Hall, Cambridge</t>
  </si>
  <si>
    <t>St Stephen's House, Oxford</t>
  </si>
  <si>
    <t>Trinity College, Bristol</t>
  </si>
  <si>
    <t>Westcott House, Cambridge</t>
  </si>
  <si>
    <t>Wycliffe Hall, Oxford</t>
  </si>
  <si>
    <t>St Michael's Llandaff</t>
  </si>
  <si>
    <t>Eastern Region Ministry Course (ERMC)</t>
  </si>
  <si>
    <t>Lindisfarne Regional Training Partnership</t>
  </si>
  <si>
    <t>Lincoln School of Theology</t>
  </si>
  <si>
    <t>South Central RTP</t>
  </si>
  <si>
    <t>Cumbria Christian Learning</t>
  </si>
  <si>
    <t>Sarum College</t>
  </si>
  <si>
    <t>St Mellitus College</t>
  </si>
  <si>
    <t>All Saints Centre</t>
  </si>
  <si>
    <t>St Hild's College</t>
  </si>
  <si>
    <t>St Augustine's College</t>
  </si>
  <si>
    <t xml:space="preserve">South West Ministry Training Course </t>
  </si>
  <si>
    <t>Full Time Residential</t>
  </si>
  <si>
    <t>Full Time Non Residential</t>
  </si>
  <si>
    <t>Please choose</t>
  </si>
  <si>
    <t>Widowed</t>
  </si>
  <si>
    <t>Divorced</t>
  </si>
  <si>
    <t>Civil Partnership</t>
  </si>
  <si>
    <t>Dissolved CP</t>
  </si>
  <si>
    <t>Ordinand Name</t>
  </si>
  <si>
    <t>Marital Status</t>
  </si>
  <si>
    <t>Years grant payable</t>
  </si>
  <si>
    <t>Training Pathway (TEI Type)</t>
  </si>
  <si>
    <t>Training Pathway (TEI Name)</t>
  </si>
  <si>
    <t>Course Length (Years)</t>
  </si>
  <si>
    <t>Aggregate Difference</t>
  </si>
  <si>
    <t>Separated</t>
  </si>
  <si>
    <t xml:space="preserve">Personal Allows &amp; Res travel </t>
  </si>
  <si>
    <t>Non-Res &amp; Regional Travel</t>
  </si>
  <si>
    <t>2020/21</t>
  </si>
  <si>
    <t>Queen's Foundation, Birmingham (residential)</t>
  </si>
  <si>
    <t>Queen's Foundation, Birmingham (course)</t>
  </si>
  <si>
    <t>Training for Ministry Fund - September 2018 starters cohort</t>
  </si>
  <si>
    <t>Training for Ministry Fund - Total</t>
  </si>
  <si>
    <t>September 2018 starters</t>
  </si>
  <si>
    <t>Age at start of training</t>
  </si>
  <si>
    <t>September 2019 starters</t>
  </si>
  <si>
    <t>2021/22</t>
  </si>
  <si>
    <t>Training for Ministry Fund - September 2019 starters cohort</t>
  </si>
  <si>
    <t>Finished Training</t>
  </si>
  <si>
    <t>2020/21 Block Grant Utilisation</t>
  </si>
  <si>
    <t>September 2020 starters</t>
  </si>
  <si>
    <t>Annual Anticipated Costs 2020/21</t>
  </si>
  <si>
    <t>Block grant 2020/21</t>
  </si>
  <si>
    <t>Anticipated Training expenditure 2020/21</t>
  </si>
  <si>
    <t>Non-Res &amp; Regional Travel: based on 2019/20 Actual</t>
  </si>
  <si>
    <t>2022/23</t>
  </si>
  <si>
    <t>Training for Ministry Fund - September 2020 starters cohort</t>
  </si>
  <si>
    <t>Opening Balance 1 Sept 2020</t>
  </si>
  <si>
    <t>Closing Balance 31 August 2021</t>
  </si>
  <si>
    <t>Cuddesdon Part-Time Pathway (including FTNR)</t>
  </si>
  <si>
    <t>Cuddesdon Full-Time Residential Pathway</t>
  </si>
  <si>
    <t xml:space="preserve">For full-time residential students the long vacation allowance is not payable in the final year of training. </t>
  </si>
  <si>
    <t>For full-time residential students the long vacation allowance is not payable in the final year of training.  Please add £552 to the formula in 2021/22 where appropriate</t>
  </si>
  <si>
    <t>For full-time residential students the long vacation allowance is not payable in the final year of training.  Please add £552 to the formula in the appropriate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</si>
</sst>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theme="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b/>
      <sz val="14"/>
      <color rgb="FF7F4C84"/>
      <name val="Gill Sans MT"/>
      <family val="2"/>
    </font>
    <font>
      <b/>
      <sz val="11"/>
      <color rgb="FF7F4C84"/>
      <name val="Gill Sans MT"/>
      <family val="2"/>
    </font>
    <font>
      <b/>
      <sz val="14"/>
      <color theme="0"/>
      <name val="Gill Sans MT"/>
      <family val="2"/>
    </font>
    <font>
      <sz val="12"/>
      <name val="Gill Sans MT"/>
      <family val="2"/>
    </font>
    <font>
      <sz val="9"/>
      <color theme="1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rgb="FF005C38"/>
        <bgColor indexed="64"/>
      </patternFill>
    </fill>
    <fill>
      <patternFill patternType="solid">
        <fgColor rgb="FF7F4C84"/>
        <bgColor indexed="64"/>
      </patternFill>
    </fill>
    <fill>
      <patternFill patternType="solid">
        <fgColor rgb="FFCCDE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4406E"/>
        <bgColor indexed="64"/>
      </patternFill>
    </fill>
    <fill>
      <patternFill patternType="solid">
        <fgColor rgb="FFCCB7CE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005C38"/>
      </left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thin">
        <color rgb="FF005C38"/>
      </right>
      <top/>
      <bottom style="thin">
        <color rgb="FF005C38"/>
      </bottom>
      <diagonal/>
    </border>
    <border>
      <left style="thin">
        <color rgb="FF005C38"/>
      </left>
      <right style="medium">
        <color rgb="FF7F4C84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medium">
        <color rgb="FF7F4C84"/>
      </right>
      <top style="thin">
        <color rgb="FF005C38"/>
      </top>
      <bottom style="medium">
        <color rgb="FF7F4C84"/>
      </bottom>
      <diagonal/>
    </border>
    <border>
      <left style="thin">
        <color rgb="FF005C38"/>
      </left>
      <right/>
      <top style="thin">
        <color rgb="FF005C38"/>
      </top>
      <bottom style="thin">
        <color rgb="FF005C38"/>
      </bottom>
      <diagonal/>
    </border>
    <border>
      <left/>
      <right/>
      <top style="thin">
        <color rgb="FF005C38"/>
      </top>
      <bottom style="thin">
        <color rgb="FF005C38"/>
      </bottom>
      <diagonal/>
    </border>
    <border>
      <left/>
      <right style="thin">
        <color rgb="FF005C38"/>
      </right>
      <top style="thin">
        <color rgb="FF005C38"/>
      </top>
      <bottom style="thin">
        <color rgb="FF005C38"/>
      </bottom>
      <diagonal/>
    </border>
    <border>
      <left style="thin">
        <color rgb="FF005C38"/>
      </left>
      <right style="thin">
        <color rgb="FF005C38"/>
      </right>
      <top style="thin">
        <color rgb="FF005C38"/>
      </top>
      <bottom/>
      <diagonal/>
    </border>
    <border>
      <left style="medium">
        <color rgb="FF7F4C84"/>
      </left>
      <right/>
      <top style="medium">
        <color rgb="FF7F4C84"/>
      </top>
      <bottom/>
      <diagonal/>
    </border>
    <border>
      <left/>
      <right/>
      <top style="medium">
        <color rgb="FF7F4C84"/>
      </top>
      <bottom/>
      <diagonal/>
    </border>
    <border>
      <left/>
      <right style="medium">
        <color rgb="FF7F4C84"/>
      </right>
      <top style="medium">
        <color rgb="FF7F4C84"/>
      </top>
      <bottom/>
      <diagonal/>
    </border>
    <border>
      <left style="medium">
        <color rgb="FF7F4C84"/>
      </left>
      <right/>
      <top/>
      <bottom style="medium">
        <color rgb="FF7F4C84"/>
      </bottom>
      <diagonal/>
    </border>
    <border>
      <left/>
      <right/>
      <top/>
      <bottom style="medium">
        <color rgb="FF7F4C84"/>
      </bottom>
      <diagonal/>
    </border>
    <border>
      <left/>
      <right style="thin">
        <color rgb="FF005C38"/>
      </right>
      <top/>
      <bottom style="medium">
        <color rgb="FF7F4C84"/>
      </bottom>
      <diagonal/>
    </border>
    <border>
      <left style="medium">
        <color rgb="FF7F4C8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5C38"/>
      </right>
      <top style="thin">
        <color indexed="64"/>
      </top>
      <bottom/>
      <diagonal/>
    </border>
    <border>
      <left style="medium">
        <color rgb="FF7F4C8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5C38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5C3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4" fillId="0" borderId="3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7" fillId="0" borderId="0" xfId="0" applyFont="1"/>
    <xf numFmtId="0" fontId="7" fillId="0" borderId="3" xfId="0" applyFont="1" applyBorder="1"/>
    <xf numFmtId="164" fontId="7" fillId="0" borderId="3" xfId="0" applyNumberFormat="1" applyFont="1" applyBorder="1"/>
    <xf numFmtId="0" fontId="7" fillId="0" borderId="0" xfId="0" applyFont="1" applyBorder="1"/>
    <xf numFmtId="0" fontId="8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8" fillId="3" borderId="3" xfId="0" applyFont="1" applyFill="1" applyBorder="1"/>
    <xf numFmtId="164" fontId="4" fillId="4" borderId="3" xfId="1" applyNumberFormat="1" applyFont="1" applyFill="1" applyBorder="1" applyAlignment="1">
      <alignment vertical="center"/>
    </xf>
    <xf numFmtId="164" fontId="5" fillId="4" borderId="3" xfId="1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165" fontId="5" fillId="4" borderId="3" xfId="1" applyNumberFormat="1" applyFont="1" applyFill="1" applyBorder="1" applyAlignment="1">
      <alignment vertical="center"/>
    </xf>
    <xf numFmtId="0" fontId="11" fillId="3" borderId="0" xfId="0" applyFont="1" applyFill="1"/>
    <xf numFmtId="0" fontId="12" fillId="0" borderId="0" xfId="0" applyFont="1"/>
    <xf numFmtId="164" fontId="7" fillId="0" borderId="5" xfId="0" applyNumberFormat="1" applyFont="1" applyBorder="1"/>
    <xf numFmtId="164" fontId="7" fillId="0" borderId="6" xfId="0" applyNumberFormat="1" applyFont="1" applyBorder="1"/>
    <xf numFmtId="164" fontId="7" fillId="0" borderId="0" xfId="0" applyNumberFormat="1" applyFont="1" applyBorder="1"/>
    <xf numFmtId="0" fontId="11" fillId="2" borderId="0" xfId="0" applyFont="1" applyFill="1" applyAlignment="1"/>
    <xf numFmtId="0" fontId="6" fillId="2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0" fillId="3" borderId="0" xfId="0" applyFill="1"/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164" fontId="7" fillId="5" borderId="3" xfId="0" applyNumberFormat="1" applyFont="1" applyFill="1" applyBorder="1"/>
    <xf numFmtId="0" fontId="11" fillId="6" borderId="0" xfId="0" applyFont="1" applyFill="1"/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8" fillId="6" borderId="3" xfId="0" applyFont="1" applyFill="1" applyBorder="1"/>
    <xf numFmtId="0" fontId="6" fillId="6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vertical="center"/>
    </xf>
    <xf numFmtId="165" fontId="5" fillId="7" borderId="3" xfId="1" applyNumberFormat="1" applyFont="1" applyFill="1" applyBorder="1" applyAlignment="1">
      <alignment vertical="center"/>
    </xf>
    <xf numFmtId="0" fontId="13" fillId="0" borderId="2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4" fontId="7" fillId="8" borderId="3" xfId="0" applyNumberFormat="1" applyFont="1" applyFill="1" applyBorder="1"/>
    <xf numFmtId="0" fontId="13" fillId="0" borderId="2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F4C84"/>
      <color rgb="FFCCB7CE"/>
      <color rgb="FF24406E"/>
      <color rgb="FF005C38"/>
      <color rgb="FFCCD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"/>
  <sheetViews>
    <sheetView tabSelected="1" zoomScaleNormal="100" workbookViewId="0">
      <selection activeCell="B80" sqref="B80"/>
    </sheetView>
  </sheetViews>
  <sheetFormatPr defaultRowHeight="14.4" x14ac:dyDescent="0.3"/>
  <cols>
    <col min="1" max="1" width="42.5546875" bestFit="1" customWidth="1"/>
    <col min="2" max="2" width="12.6640625" customWidth="1"/>
    <col min="3" max="3" width="10.33203125" customWidth="1"/>
    <col min="4" max="4" width="7" customWidth="1"/>
    <col min="5" max="5" width="10.6640625" customWidth="1"/>
    <col min="6" max="8" width="11.33203125" bestFit="1" customWidth="1"/>
    <col min="9" max="9" width="22.5546875" customWidth="1"/>
    <col min="10" max="10" width="28.33203125" customWidth="1"/>
    <col min="11" max="11" width="8.88671875" customWidth="1"/>
    <col min="12" max="12" width="9.88671875" customWidth="1"/>
    <col min="13" max="13" width="12.6640625" customWidth="1"/>
    <col min="14" max="14" width="10.6640625" customWidth="1"/>
    <col min="15" max="15" width="11.33203125" customWidth="1"/>
    <col min="16" max="16" width="11.109375" bestFit="1" customWidth="1"/>
    <col min="17" max="17" width="10.5546875" bestFit="1" customWidth="1"/>
    <col min="18" max="18" width="14" customWidth="1"/>
    <col min="19" max="19" width="10.6640625" bestFit="1" customWidth="1"/>
    <col min="20" max="20" width="12.6640625" customWidth="1"/>
  </cols>
  <sheetData>
    <row r="1" spans="1:20" ht="21.6" x14ac:dyDescent="0.55000000000000004">
      <c r="A1" s="78" t="s">
        <v>103</v>
      </c>
      <c r="B1" s="78"/>
      <c r="C1" s="7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.6" customHeight="1" x14ac:dyDescent="0.5">
      <c r="A2" s="79" t="s">
        <v>10</v>
      </c>
      <c r="B2" s="79"/>
      <c r="C2" s="7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3.25" customHeight="1" x14ac:dyDescent="0.5">
      <c r="A3" s="80" t="s">
        <v>53</v>
      </c>
      <c r="B3" s="80"/>
      <c r="C3" s="80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8"/>
      <c r="Q3" s="8"/>
      <c r="R3" s="7"/>
      <c r="S3" s="7"/>
      <c r="T3" s="8"/>
    </row>
    <row r="4" spans="1:20" ht="23.25" customHeight="1" x14ac:dyDescent="0.5">
      <c r="A4" s="7"/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8"/>
      <c r="Q4" s="8"/>
      <c r="R4" s="7"/>
      <c r="S4" s="7"/>
      <c r="T4" s="8"/>
    </row>
    <row r="5" spans="1:20" ht="23.25" customHeight="1" x14ac:dyDescent="0.55000000000000004">
      <c r="A5" s="48" t="s">
        <v>104</v>
      </c>
    </row>
    <row r="6" spans="1:20" ht="27" customHeight="1" x14ac:dyDescent="0.55000000000000004">
      <c r="A6" s="48"/>
      <c r="B6" s="62" t="s">
        <v>83</v>
      </c>
      <c r="C6" s="62" t="s">
        <v>98</v>
      </c>
      <c r="D6" s="62" t="s">
        <v>0</v>
      </c>
      <c r="E6" s="62" t="s">
        <v>84</v>
      </c>
      <c r="F6" s="62" t="s">
        <v>9</v>
      </c>
      <c r="G6" s="62"/>
      <c r="H6" s="62"/>
      <c r="I6" s="62" t="s">
        <v>85</v>
      </c>
      <c r="J6" s="62" t="s">
        <v>86</v>
      </c>
      <c r="K6" s="62" t="s">
        <v>87</v>
      </c>
      <c r="L6" s="63" t="s">
        <v>105</v>
      </c>
      <c r="M6" s="63"/>
      <c r="N6" s="63"/>
      <c r="O6" s="63"/>
      <c r="P6" s="63"/>
      <c r="Q6" s="63" t="s">
        <v>6</v>
      </c>
      <c r="R6" s="63"/>
      <c r="S6" s="63"/>
      <c r="T6" s="62" t="s">
        <v>88</v>
      </c>
    </row>
    <row r="7" spans="1:20" ht="61.5" customHeight="1" x14ac:dyDescent="0.3">
      <c r="A7" s="49" t="s">
        <v>82</v>
      </c>
      <c r="B7" s="62"/>
      <c r="C7" s="62"/>
      <c r="D7" s="62"/>
      <c r="E7" s="62"/>
      <c r="F7" s="50" t="s">
        <v>92</v>
      </c>
      <c r="G7" s="51" t="s">
        <v>100</v>
      </c>
      <c r="H7" s="51" t="s">
        <v>109</v>
      </c>
      <c r="I7" s="62"/>
      <c r="J7" s="62"/>
      <c r="K7" s="62"/>
      <c r="L7" s="52" t="s">
        <v>1</v>
      </c>
      <c r="M7" s="52" t="s">
        <v>7</v>
      </c>
      <c r="N7" s="50" t="s">
        <v>90</v>
      </c>
      <c r="O7" s="50" t="s">
        <v>91</v>
      </c>
      <c r="P7" s="52" t="s">
        <v>2</v>
      </c>
      <c r="Q7" s="52" t="s">
        <v>92</v>
      </c>
      <c r="R7" s="52" t="s">
        <v>100</v>
      </c>
      <c r="S7" s="50" t="s">
        <v>109</v>
      </c>
      <c r="T7" s="62"/>
    </row>
    <row r="8" spans="1:20" ht="17.25" customHeight="1" x14ac:dyDescent="0.3">
      <c r="A8" s="11"/>
      <c r="B8" s="12" t="s">
        <v>77</v>
      </c>
      <c r="C8" s="11"/>
      <c r="D8" s="11"/>
      <c r="E8" s="12" t="str">
        <f>IF(D8=1,"3",IF(D8=2,"2",IF(D8=3,"3",IF(D8=4,"2"," "))))</f>
        <v xml:space="preserve"> </v>
      </c>
      <c r="F8" s="12" t="str">
        <f>IF($D8=1,16299,IF($D8=2,16299,IF($D8=3,7071,IF($D8=4,7071," "))))</f>
        <v xml:space="preserve"> </v>
      </c>
      <c r="G8" s="12" t="str">
        <f>IF($D8=1,16299,IF($D8=2,16299,IF($D8=3,7071,IF($D8=4,7071," "))))</f>
        <v xml:space="preserve"> </v>
      </c>
      <c r="H8" s="12" t="str">
        <f>IF($D8=1,16299,IF($D8=2,0,IF($D8=3,7071,IF($D8=4,0," "))))</f>
        <v xml:space="preserve"> </v>
      </c>
      <c r="I8" s="12" t="s">
        <v>77</v>
      </c>
      <c r="J8" s="12" t="s">
        <v>53</v>
      </c>
      <c r="K8" s="11"/>
      <c r="L8" s="13" t="str">
        <f t="shared" ref="L8:L10" si="0">IF(I8="Regional Course",6351,IF(I8="Full Time Non Residential",7620,IF(I8="Full Time Residential",9141,"")))</f>
        <v/>
      </c>
      <c r="M8" s="13" t="s">
        <v>77</v>
      </c>
      <c r="N8" s="14"/>
      <c r="O8" s="13" t="str">
        <f>IF(I8="Regional Course",384,IF(I8="Full Time Non Residential",1131,IF(I8="Full Time Residential",0,"")))</f>
        <v/>
      </c>
      <c r="P8" s="13">
        <f t="shared" ref="P8:P22" si="1">SUM(L8:O8)</f>
        <v>0</v>
      </c>
      <c r="Q8" s="15" t="e">
        <f>F8-P8</f>
        <v>#VALUE!</v>
      </c>
      <c r="R8" s="15">
        <f>IF(K8=1,G8,IF(K8=2,SUM(G8-P8),IF(K8=3,SUM(G8-P8),0)))</f>
        <v>0</v>
      </c>
      <c r="S8" s="15">
        <f>IF(K8=1,H8,IF(K8=2,H8,IF(K8=3,SUM(H8-P8),0)))</f>
        <v>0</v>
      </c>
      <c r="T8" s="15" t="e">
        <f t="shared" ref="T8" si="2">SUM(Q8:S8)</f>
        <v>#VALUE!</v>
      </c>
    </row>
    <row r="9" spans="1:20" ht="17.25" customHeight="1" x14ac:dyDescent="0.3">
      <c r="A9" s="11"/>
      <c r="B9" s="12" t="s">
        <v>77</v>
      </c>
      <c r="C9" s="11"/>
      <c r="D9" s="11"/>
      <c r="E9" s="12" t="str">
        <f t="shared" ref="E9:E19" si="3">IF(D9=1,"3",IF(D9=2,"2",IF(D9=3,"3",IF(D9=4,"2"," "))))</f>
        <v xml:space="preserve"> </v>
      </c>
      <c r="F9" s="12" t="str">
        <f t="shared" ref="F9:G22" si="4">IF($D9=1,16299,IF($D9=2,16299,IF($D9=3,7071,IF($D9=4,7071," "))))</f>
        <v xml:space="preserve"> </v>
      </c>
      <c r="G9" s="12" t="str">
        <f t="shared" si="4"/>
        <v xml:space="preserve"> </v>
      </c>
      <c r="H9" s="12" t="str">
        <f t="shared" ref="H9:H22" si="5">IF($D9=1,16299,IF($D9=2,0,IF($D9=3,7071,IF($D9=4,0," "))))</f>
        <v xml:space="preserve"> </v>
      </c>
      <c r="I9" s="12" t="s">
        <v>77</v>
      </c>
      <c r="J9" s="12" t="s">
        <v>53</v>
      </c>
      <c r="K9" s="11"/>
      <c r="L9" s="13" t="str">
        <f t="shared" si="0"/>
        <v/>
      </c>
      <c r="M9" s="13" t="s">
        <v>77</v>
      </c>
      <c r="N9" s="14"/>
      <c r="O9" s="13" t="str">
        <f t="shared" ref="O9:O22" si="6">IF(I9="Regional Course",384,IF(I9="Full Time Non Residential",1131,IF(I9="Full Time Residential",0,"")))</f>
        <v/>
      </c>
      <c r="P9" s="13">
        <f t="shared" ref="P9:P19" si="7">SUM(L9:O9)</f>
        <v>0</v>
      </c>
      <c r="Q9" s="15" t="e">
        <f t="shared" ref="Q9:Q19" si="8">F9-P9</f>
        <v>#VALUE!</v>
      </c>
      <c r="R9" s="15">
        <f t="shared" ref="R9:R22" si="9">IF(K9=1,G9,IF(K9=2,SUM(G9-P9),IF(K9=3,SUM(G9-P9),0)))</f>
        <v>0</v>
      </c>
      <c r="S9" s="15">
        <f t="shared" ref="S9:S22" si="10">IF(K9=1,H9,IF(K9=2,H9,IF(K9=3,SUM(H9-P9),0)))</f>
        <v>0</v>
      </c>
      <c r="T9" s="15" t="e">
        <f t="shared" ref="T9:T19" si="11">SUM(Q9:S9)</f>
        <v>#VALUE!</v>
      </c>
    </row>
    <row r="10" spans="1:20" ht="17.25" customHeight="1" x14ac:dyDescent="0.3">
      <c r="A10" s="11"/>
      <c r="B10" s="12" t="s">
        <v>77</v>
      </c>
      <c r="C10" s="11"/>
      <c r="D10" s="11"/>
      <c r="E10" s="12" t="str">
        <f t="shared" si="3"/>
        <v xml:space="preserve"> </v>
      </c>
      <c r="F10" s="12" t="str">
        <f t="shared" si="4"/>
        <v xml:space="preserve"> </v>
      </c>
      <c r="G10" s="12" t="str">
        <f t="shared" si="4"/>
        <v xml:space="preserve"> </v>
      </c>
      <c r="H10" s="12" t="str">
        <f t="shared" si="5"/>
        <v xml:space="preserve"> </v>
      </c>
      <c r="I10" s="12" t="s">
        <v>77</v>
      </c>
      <c r="J10" s="12" t="s">
        <v>53</v>
      </c>
      <c r="K10" s="11"/>
      <c r="L10" s="13" t="str">
        <f t="shared" si="0"/>
        <v/>
      </c>
      <c r="M10" s="13" t="s">
        <v>77</v>
      </c>
      <c r="N10" s="14"/>
      <c r="O10" s="13" t="str">
        <f t="shared" si="6"/>
        <v/>
      </c>
      <c r="P10" s="13">
        <f t="shared" si="7"/>
        <v>0</v>
      </c>
      <c r="Q10" s="15" t="e">
        <f t="shared" si="8"/>
        <v>#VALUE!</v>
      </c>
      <c r="R10" s="15">
        <f t="shared" si="9"/>
        <v>0</v>
      </c>
      <c r="S10" s="15">
        <f t="shared" si="10"/>
        <v>0</v>
      </c>
      <c r="T10" s="15" t="e">
        <f t="shared" si="11"/>
        <v>#VALUE!</v>
      </c>
    </row>
    <row r="11" spans="1:20" ht="17.25" customHeight="1" x14ac:dyDescent="0.3">
      <c r="A11" s="11"/>
      <c r="B11" s="12" t="s">
        <v>77</v>
      </c>
      <c r="C11" s="11"/>
      <c r="D11" s="11"/>
      <c r="E11" s="12" t="str">
        <f t="shared" si="3"/>
        <v xml:space="preserve"> </v>
      </c>
      <c r="F11" s="12" t="str">
        <f t="shared" si="4"/>
        <v xml:space="preserve"> </v>
      </c>
      <c r="G11" s="12" t="str">
        <f t="shared" si="4"/>
        <v xml:space="preserve"> </v>
      </c>
      <c r="H11" s="12" t="str">
        <f t="shared" si="5"/>
        <v xml:space="preserve"> </v>
      </c>
      <c r="I11" s="12" t="s">
        <v>77</v>
      </c>
      <c r="J11" s="12" t="s">
        <v>53</v>
      </c>
      <c r="K11" s="11"/>
      <c r="L11" s="13" t="str">
        <f>IF(I11="Regional Course",6351,IF(I11="Full Time Non Residential",7620,IF(I11="Full Time Residential",9141,"")))</f>
        <v/>
      </c>
      <c r="M11" s="13" t="s">
        <v>77</v>
      </c>
      <c r="N11" s="14"/>
      <c r="O11" s="13" t="str">
        <f t="shared" si="6"/>
        <v/>
      </c>
      <c r="P11" s="13">
        <f t="shared" si="7"/>
        <v>0</v>
      </c>
      <c r="Q11" s="15" t="e">
        <f t="shared" si="8"/>
        <v>#VALUE!</v>
      </c>
      <c r="R11" s="15">
        <f t="shared" si="9"/>
        <v>0</v>
      </c>
      <c r="S11" s="15">
        <f t="shared" si="10"/>
        <v>0</v>
      </c>
      <c r="T11" s="15" t="e">
        <f t="shared" si="11"/>
        <v>#VALUE!</v>
      </c>
    </row>
    <row r="12" spans="1:20" ht="17.25" customHeight="1" x14ac:dyDescent="0.3">
      <c r="A12" s="11"/>
      <c r="B12" s="12" t="s">
        <v>77</v>
      </c>
      <c r="C12" s="11"/>
      <c r="D12" s="11"/>
      <c r="E12" s="12" t="str">
        <f t="shared" si="3"/>
        <v xml:space="preserve"> </v>
      </c>
      <c r="F12" s="12" t="str">
        <f t="shared" si="4"/>
        <v xml:space="preserve"> </v>
      </c>
      <c r="G12" s="12" t="str">
        <f t="shared" si="4"/>
        <v xml:space="preserve"> </v>
      </c>
      <c r="H12" s="12" t="str">
        <f t="shared" si="5"/>
        <v xml:space="preserve"> </v>
      </c>
      <c r="I12" s="12" t="s">
        <v>77</v>
      </c>
      <c r="J12" s="12" t="s">
        <v>53</v>
      </c>
      <c r="K12" s="11"/>
      <c r="L12" s="13" t="str">
        <f t="shared" ref="L12:L22" si="12">IF(I12="Regional Course",6351,IF(I12="Full Time Non Residential",7620,IF(I12="Full Time Residential",9141,"")))</f>
        <v/>
      </c>
      <c r="M12" s="13" t="s">
        <v>77</v>
      </c>
      <c r="N12" s="14"/>
      <c r="O12" s="13" t="str">
        <f t="shared" si="6"/>
        <v/>
      </c>
      <c r="P12" s="13">
        <f t="shared" si="7"/>
        <v>0</v>
      </c>
      <c r="Q12" s="15" t="e">
        <f t="shared" si="8"/>
        <v>#VALUE!</v>
      </c>
      <c r="R12" s="15">
        <f t="shared" si="9"/>
        <v>0</v>
      </c>
      <c r="S12" s="15">
        <f t="shared" si="10"/>
        <v>0</v>
      </c>
      <c r="T12" s="15" t="e">
        <f t="shared" si="11"/>
        <v>#VALUE!</v>
      </c>
    </row>
    <row r="13" spans="1:20" ht="17.25" customHeight="1" x14ac:dyDescent="0.3">
      <c r="A13" s="11"/>
      <c r="B13" s="12" t="s">
        <v>77</v>
      </c>
      <c r="C13" s="11"/>
      <c r="D13" s="11"/>
      <c r="E13" s="12" t="str">
        <f t="shared" si="3"/>
        <v xml:space="preserve"> </v>
      </c>
      <c r="F13" s="12" t="str">
        <f t="shared" si="4"/>
        <v xml:space="preserve"> </v>
      </c>
      <c r="G13" s="12" t="str">
        <f t="shared" si="4"/>
        <v xml:space="preserve"> </v>
      </c>
      <c r="H13" s="12" t="str">
        <f t="shared" si="5"/>
        <v xml:space="preserve"> </v>
      </c>
      <c r="I13" s="12" t="s">
        <v>77</v>
      </c>
      <c r="J13" s="12" t="s">
        <v>53</v>
      </c>
      <c r="K13" s="11"/>
      <c r="L13" s="13" t="str">
        <f t="shared" si="12"/>
        <v/>
      </c>
      <c r="M13" s="13" t="s">
        <v>77</v>
      </c>
      <c r="N13" s="14"/>
      <c r="O13" s="13" t="str">
        <f t="shared" si="6"/>
        <v/>
      </c>
      <c r="P13" s="13">
        <f t="shared" si="7"/>
        <v>0</v>
      </c>
      <c r="Q13" s="15" t="e">
        <f t="shared" si="8"/>
        <v>#VALUE!</v>
      </c>
      <c r="R13" s="15">
        <f>IF(K13=1,G13,IF(K13=2,SUM(G13-P13),IF(K13=3,SUM(G13-P13),0)))</f>
        <v>0</v>
      </c>
      <c r="S13" s="15">
        <f t="shared" si="10"/>
        <v>0</v>
      </c>
      <c r="T13" s="15" t="e">
        <f t="shared" si="11"/>
        <v>#VALUE!</v>
      </c>
    </row>
    <row r="14" spans="1:20" ht="17.25" customHeight="1" x14ac:dyDescent="0.3">
      <c r="A14" s="11"/>
      <c r="B14" s="12" t="s">
        <v>77</v>
      </c>
      <c r="C14" s="11"/>
      <c r="D14" s="11"/>
      <c r="E14" s="12" t="str">
        <f t="shared" si="3"/>
        <v xml:space="preserve"> </v>
      </c>
      <c r="F14" s="12" t="str">
        <f t="shared" si="4"/>
        <v xml:space="preserve"> </v>
      </c>
      <c r="G14" s="12" t="str">
        <f t="shared" si="4"/>
        <v xml:space="preserve"> </v>
      </c>
      <c r="H14" s="12" t="str">
        <f t="shared" si="5"/>
        <v xml:space="preserve"> </v>
      </c>
      <c r="I14" s="12" t="s">
        <v>77</v>
      </c>
      <c r="J14" s="12" t="s">
        <v>53</v>
      </c>
      <c r="K14" s="11"/>
      <c r="L14" s="13" t="str">
        <f t="shared" si="12"/>
        <v/>
      </c>
      <c r="M14" s="13" t="s">
        <v>77</v>
      </c>
      <c r="N14" s="14"/>
      <c r="O14" s="13" t="str">
        <f t="shared" si="6"/>
        <v/>
      </c>
      <c r="P14" s="13">
        <f t="shared" si="7"/>
        <v>0</v>
      </c>
      <c r="Q14" s="15" t="e">
        <f t="shared" si="8"/>
        <v>#VALUE!</v>
      </c>
      <c r="R14" s="15">
        <f t="shared" si="9"/>
        <v>0</v>
      </c>
      <c r="S14" s="15">
        <f t="shared" si="10"/>
        <v>0</v>
      </c>
      <c r="T14" s="15" t="e">
        <f t="shared" si="11"/>
        <v>#VALUE!</v>
      </c>
    </row>
    <row r="15" spans="1:20" ht="17.25" customHeight="1" x14ac:dyDescent="0.3">
      <c r="A15" s="11"/>
      <c r="B15" s="12" t="s">
        <v>77</v>
      </c>
      <c r="C15" s="11"/>
      <c r="D15" s="11"/>
      <c r="E15" s="12" t="str">
        <f t="shared" si="3"/>
        <v xml:space="preserve"> </v>
      </c>
      <c r="F15" s="12" t="str">
        <f t="shared" si="4"/>
        <v xml:space="preserve"> </v>
      </c>
      <c r="G15" s="12" t="str">
        <f t="shared" si="4"/>
        <v xml:space="preserve"> </v>
      </c>
      <c r="H15" s="12" t="str">
        <f t="shared" si="5"/>
        <v xml:space="preserve"> </v>
      </c>
      <c r="I15" s="12" t="s">
        <v>77</v>
      </c>
      <c r="J15" s="12" t="s">
        <v>53</v>
      </c>
      <c r="K15" s="11"/>
      <c r="L15" s="13" t="str">
        <f t="shared" si="12"/>
        <v/>
      </c>
      <c r="M15" s="13" t="s">
        <v>77</v>
      </c>
      <c r="N15" s="14"/>
      <c r="O15" s="13" t="str">
        <f t="shared" si="6"/>
        <v/>
      </c>
      <c r="P15" s="13">
        <f t="shared" si="7"/>
        <v>0</v>
      </c>
      <c r="Q15" s="15" t="e">
        <f t="shared" si="8"/>
        <v>#VALUE!</v>
      </c>
      <c r="R15" s="15">
        <f t="shared" si="9"/>
        <v>0</v>
      </c>
      <c r="S15" s="15">
        <f t="shared" si="10"/>
        <v>0</v>
      </c>
      <c r="T15" s="15" t="e">
        <f t="shared" si="11"/>
        <v>#VALUE!</v>
      </c>
    </row>
    <row r="16" spans="1:20" ht="17.25" customHeight="1" x14ac:dyDescent="0.3">
      <c r="A16" s="11"/>
      <c r="B16" s="12" t="s">
        <v>77</v>
      </c>
      <c r="C16" s="11"/>
      <c r="D16" s="11"/>
      <c r="E16" s="12" t="str">
        <f t="shared" si="3"/>
        <v xml:space="preserve"> </v>
      </c>
      <c r="F16" s="12" t="str">
        <f t="shared" si="4"/>
        <v xml:space="preserve"> </v>
      </c>
      <c r="G16" s="12" t="str">
        <f t="shared" si="4"/>
        <v xml:space="preserve"> </v>
      </c>
      <c r="H16" s="12" t="str">
        <f t="shared" si="5"/>
        <v xml:space="preserve"> </v>
      </c>
      <c r="I16" s="12" t="s">
        <v>77</v>
      </c>
      <c r="J16" s="12" t="s">
        <v>53</v>
      </c>
      <c r="K16" s="11"/>
      <c r="L16" s="13" t="str">
        <f t="shared" si="12"/>
        <v/>
      </c>
      <c r="M16" s="13" t="s">
        <v>77</v>
      </c>
      <c r="N16" s="14"/>
      <c r="O16" s="13" t="str">
        <f t="shared" si="6"/>
        <v/>
      </c>
      <c r="P16" s="13">
        <f t="shared" si="7"/>
        <v>0</v>
      </c>
      <c r="Q16" s="15" t="e">
        <f t="shared" si="8"/>
        <v>#VALUE!</v>
      </c>
      <c r="R16" s="15">
        <f t="shared" si="9"/>
        <v>0</v>
      </c>
      <c r="S16" s="15">
        <f t="shared" si="10"/>
        <v>0</v>
      </c>
      <c r="T16" s="15" t="e">
        <f t="shared" si="11"/>
        <v>#VALUE!</v>
      </c>
    </row>
    <row r="17" spans="1:20" ht="17.25" customHeight="1" x14ac:dyDescent="0.3">
      <c r="A17" s="11"/>
      <c r="B17" s="12" t="s">
        <v>77</v>
      </c>
      <c r="C17" s="11"/>
      <c r="D17" s="11"/>
      <c r="E17" s="12" t="str">
        <f t="shared" si="3"/>
        <v xml:space="preserve"> </v>
      </c>
      <c r="F17" s="12" t="str">
        <f t="shared" si="4"/>
        <v xml:space="preserve"> </v>
      </c>
      <c r="G17" s="12" t="str">
        <f t="shared" si="4"/>
        <v xml:space="preserve"> </v>
      </c>
      <c r="H17" s="12" t="str">
        <f t="shared" si="5"/>
        <v xml:space="preserve"> </v>
      </c>
      <c r="I17" s="12" t="s">
        <v>77</v>
      </c>
      <c r="J17" s="12" t="s">
        <v>53</v>
      </c>
      <c r="K17" s="11"/>
      <c r="L17" s="13" t="str">
        <f t="shared" si="12"/>
        <v/>
      </c>
      <c r="M17" s="13" t="s">
        <v>77</v>
      </c>
      <c r="N17" s="14"/>
      <c r="O17" s="13" t="str">
        <f t="shared" si="6"/>
        <v/>
      </c>
      <c r="P17" s="13">
        <f t="shared" si="7"/>
        <v>0</v>
      </c>
      <c r="Q17" s="15" t="e">
        <f t="shared" si="8"/>
        <v>#VALUE!</v>
      </c>
      <c r="R17" s="15">
        <f t="shared" si="9"/>
        <v>0</v>
      </c>
      <c r="S17" s="15">
        <f t="shared" si="10"/>
        <v>0</v>
      </c>
      <c r="T17" s="15" t="e">
        <f t="shared" si="11"/>
        <v>#VALUE!</v>
      </c>
    </row>
    <row r="18" spans="1:20" ht="17.25" customHeight="1" x14ac:dyDescent="0.3">
      <c r="A18" s="11"/>
      <c r="B18" s="12" t="s">
        <v>77</v>
      </c>
      <c r="C18" s="11"/>
      <c r="D18" s="11"/>
      <c r="E18" s="12" t="str">
        <f t="shared" si="3"/>
        <v xml:space="preserve"> </v>
      </c>
      <c r="F18" s="12" t="str">
        <f t="shared" si="4"/>
        <v xml:space="preserve"> </v>
      </c>
      <c r="G18" s="12" t="str">
        <f t="shared" si="4"/>
        <v xml:space="preserve"> </v>
      </c>
      <c r="H18" s="12" t="str">
        <f t="shared" si="5"/>
        <v xml:space="preserve"> </v>
      </c>
      <c r="I18" s="12" t="s">
        <v>77</v>
      </c>
      <c r="J18" s="12" t="s">
        <v>53</v>
      </c>
      <c r="K18" s="11"/>
      <c r="L18" s="13" t="str">
        <f t="shared" si="12"/>
        <v/>
      </c>
      <c r="M18" s="13" t="s">
        <v>77</v>
      </c>
      <c r="N18" s="14"/>
      <c r="O18" s="13" t="str">
        <f t="shared" si="6"/>
        <v/>
      </c>
      <c r="P18" s="13">
        <f t="shared" si="7"/>
        <v>0</v>
      </c>
      <c r="Q18" s="15" t="e">
        <f t="shared" si="8"/>
        <v>#VALUE!</v>
      </c>
      <c r="R18" s="15">
        <f t="shared" si="9"/>
        <v>0</v>
      </c>
      <c r="S18" s="15">
        <f t="shared" si="10"/>
        <v>0</v>
      </c>
      <c r="T18" s="15" t="e">
        <f t="shared" si="11"/>
        <v>#VALUE!</v>
      </c>
    </row>
    <row r="19" spans="1:20" ht="17.25" customHeight="1" x14ac:dyDescent="0.3">
      <c r="A19" s="11"/>
      <c r="B19" s="12" t="s">
        <v>77</v>
      </c>
      <c r="C19" s="11"/>
      <c r="D19" s="11"/>
      <c r="E19" s="12" t="str">
        <f t="shared" si="3"/>
        <v xml:space="preserve"> </v>
      </c>
      <c r="F19" s="12" t="str">
        <f t="shared" si="4"/>
        <v xml:space="preserve"> </v>
      </c>
      <c r="G19" s="12" t="str">
        <f t="shared" si="4"/>
        <v xml:space="preserve"> </v>
      </c>
      <c r="H19" s="12" t="str">
        <f t="shared" si="5"/>
        <v xml:space="preserve"> </v>
      </c>
      <c r="I19" s="12" t="s">
        <v>77</v>
      </c>
      <c r="J19" s="12" t="s">
        <v>53</v>
      </c>
      <c r="K19" s="11"/>
      <c r="L19" s="13" t="str">
        <f t="shared" si="12"/>
        <v/>
      </c>
      <c r="M19" s="13" t="s">
        <v>77</v>
      </c>
      <c r="N19" s="14"/>
      <c r="O19" s="13" t="str">
        <f t="shared" si="6"/>
        <v/>
      </c>
      <c r="P19" s="13">
        <f t="shared" si="7"/>
        <v>0</v>
      </c>
      <c r="Q19" s="15" t="e">
        <f t="shared" si="8"/>
        <v>#VALUE!</v>
      </c>
      <c r="R19" s="15">
        <f t="shared" si="9"/>
        <v>0</v>
      </c>
      <c r="S19" s="15">
        <f t="shared" si="10"/>
        <v>0</v>
      </c>
      <c r="T19" s="15" t="e">
        <f t="shared" si="11"/>
        <v>#VALUE!</v>
      </c>
    </row>
    <row r="20" spans="1:20" ht="17.25" customHeight="1" x14ac:dyDescent="0.3">
      <c r="A20" s="11"/>
      <c r="B20" s="12" t="s">
        <v>77</v>
      </c>
      <c r="C20" s="11"/>
      <c r="D20" s="11"/>
      <c r="E20" s="12" t="str">
        <f t="shared" ref="E20:E22" si="13">IF(D20=1,"3",IF(D20=2,"2",IF(D20=3,"3",IF(D20=4,"2"," "))))</f>
        <v xml:space="preserve"> </v>
      </c>
      <c r="F20" s="12" t="str">
        <f t="shared" si="4"/>
        <v xml:space="preserve"> </v>
      </c>
      <c r="G20" s="12" t="str">
        <f t="shared" si="4"/>
        <v xml:space="preserve"> </v>
      </c>
      <c r="H20" s="12" t="str">
        <f t="shared" si="5"/>
        <v xml:space="preserve"> </v>
      </c>
      <c r="I20" s="12" t="s">
        <v>77</v>
      </c>
      <c r="J20" s="12" t="s">
        <v>53</v>
      </c>
      <c r="K20" s="11"/>
      <c r="L20" s="13" t="str">
        <f t="shared" si="12"/>
        <v/>
      </c>
      <c r="M20" s="13" t="s">
        <v>77</v>
      </c>
      <c r="N20" s="14"/>
      <c r="O20" s="13" t="str">
        <f t="shared" si="6"/>
        <v/>
      </c>
      <c r="P20" s="13">
        <f t="shared" si="1"/>
        <v>0</v>
      </c>
      <c r="Q20" s="15" t="e">
        <f t="shared" ref="Q20:Q22" si="14">F20-P20</f>
        <v>#VALUE!</v>
      </c>
      <c r="R20" s="15">
        <f t="shared" si="9"/>
        <v>0</v>
      </c>
      <c r="S20" s="15">
        <f t="shared" si="10"/>
        <v>0</v>
      </c>
      <c r="T20" s="15" t="e">
        <f>SUM(Q20:S20)</f>
        <v>#VALUE!</v>
      </c>
    </row>
    <row r="21" spans="1:20" ht="17.25" customHeight="1" x14ac:dyDescent="0.3">
      <c r="A21" s="11"/>
      <c r="B21" s="12" t="s">
        <v>77</v>
      </c>
      <c r="C21" s="11"/>
      <c r="D21" s="11"/>
      <c r="E21" s="12" t="str">
        <f t="shared" si="13"/>
        <v xml:space="preserve"> </v>
      </c>
      <c r="F21" s="12" t="str">
        <f t="shared" si="4"/>
        <v xml:space="preserve"> </v>
      </c>
      <c r="G21" s="12" t="str">
        <f t="shared" si="4"/>
        <v xml:space="preserve"> </v>
      </c>
      <c r="H21" s="12" t="str">
        <f t="shared" si="5"/>
        <v xml:space="preserve"> </v>
      </c>
      <c r="I21" s="12" t="s">
        <v>77</v>
      </c>
      <c r="J21" s="12" t="s">
        <v>53</v>
      </c>
      <c r="K21" s="11"/>
      <c r="L21" s="13" t="str">
        <f t="shared" si="12"/>
        <v/>
      </c>
      <c r="M21" s="13" t="s">
        <v>77</v>
      </c>
      <c r="N21" s="14"/>
      <c r="O21" s="13" t="str">
        <f t="shared" si="6"/>
        <v/>
      </c>
      <c r="P21" s="13">
        <f t="shared" si="1"/>
        <v>0</v>
      </c>
      <c r="Q21" s="15" t="e">
        <f t="shared" si="14"/>
        <v>#VALUE!</v>
      </c>
      <c r="R21" s="15">
        <f t="shared" si="9"/>
        <v>0</v>
      </c>
      <c r="S21" s="15">
        <f t="shared" si="10"/>
        <v>0</v>
      </c>
      <c r="T21" s="15" t="e">
        <f t="shared" ref="T21:T22" si="15">SUM(Q21:S21)</f>
        <v>#VALUE!</v>
      </c>
    </row>
    <row r="22" spans="1:20" ht="17.25" customHeight="1" x14ac:dyDescent="0.3">
      <c r="A22" s="11"/>
      <c r="B22" s="12" t="s">
        <v>77</v>
      </c>
      <c r="C22" s="11"/>
      <c r="D22" s="16"/>
      <c r="E22" s="12" t="str">
        <f t="shared" si="13"/>
        <v xml:space="preserve"> </v>
      </c>
      <c r="F22" s="12" t="str">
        <f t="shared" si="4"/>
        <v xml:space="preserve"> </v>
      </c>
      <c r="G22" s="12" t="str">
        <f t="shared" si="4"/>
        <v xml:space="preserve"> </v>
      </c>
      <c r="H22" s="12" t="str">
        <f t="shared" si="5"/>
        <v xml:space="preserve"> </v>
      </c>
      <c r="I22" s="12" t="s">
        <v>77</v>
      </c>
      <c r="J22" s="12" t="s">
        <v>53</v>
      </c>
      <c r="K22" s="11"/>
      <c r="L22" s="13" t="str">
        <f t="shared" si="12"/>
        <v/>
      </c>
      <c r="M22" s="13" t="s">
        <v>77</v>
      </c>
      <c r="N22" s="14"/>
      <c r="O22" s="13" t="str">
        <f t="shared" si="6"/>
        <v/>
      </c>
      <c r="P22" s="13">
        <f t="shared" si="1"/>
        <v>0</v>
      </c>
      <c r="Q22" s="15" t="e">
        <f t="shared" si="14"/>
        <v>#VALUE!</v>
      </c>
      <c r="R22" s="15">
        <f t="shared" si="9"/>
        <v>0</v>
      </c>
      <c r="S22" s="15">
        <f t="shared" si="10"/>
        <v>0</v>
      </c>
      <c r="T22" s="15" t="e">
        <f t="shared" si="15"/>
        <v>#VALUE!</v>
      </c>
    </row>
    <row r="23" spans="1:20" ht="17.25" customHeight="1" x14ac:dyDescent="0.3">
      <c r="A23" s="17" t="s">
        <v>5</v>
      </c>
      <c r="B23" s="17"/>
      <c r="C23" s="17"/>
      <c r="D23" s="17"/>
      <c r="E23" s="17"/>
      <c r="F23" s="18">
        <f>SUM(F8:F22)</f>
        <v>0</v>
      </c>
      <c r="G23" s="18">
        <f>SUM(G8:G22)</f>
        <v>0</v>
      </c>
      <c r="H23" s="18">
        <f>SUM(H8:H22)</f>
        <v>0</v>
      </c>
      <c r="I23" s="17"/>
      <c r="J23" s="17"/>
      <c r="K23" s="17"/>
      <c r="L23" s="19">
        <f t="shared" ref="L23:T23" si="16">SUM(L8:L22)</f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 t="e">
        <f t="shared" si="16"/>
        <v>#VALUE!</v>
      </c>
      <c r="R23" s="19">
        <f t="shared" si="16"/>
        <v>0</v>
      </c>
      <c r="S23" s="19">
        <f t="shared" si="16"/>
        <v>0</v>
      </c>
      <c r="T23" s="19" t="e">
        <f t="shared" si="16"/>
        <v>#VALUE!</v>
      </c>
    </row>
    <row r="24" spans="1:20" ht="23.25" customHeight="1" x14ac:dyDescent="0.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60" t="s">
        <v>117</v>
      </c>
      <c r="S24" s="60"/>
      <c r="T24" s="20"/>
    </row>
    <row r="25" spans="1:20" ht="38.25" customHeight="1" x14ac:dyDescent="0.5">
      <c r="A25" s="54" t="s">
        <v>110</v>
      </c>
      <c r="B25" s="53"/>
      <c r="C25" s="2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61"/>
      <c r="S25" s="61"/>
      <c r="T25" s="20"/>
    </row>
    <row r="26" spans="1:20" ht="17.25" customHeight="1" x14ac:dyDescent="0.5">
      <c r="A26" s="21" t="s">
        <v>111</v>
      </c>
      <c r="B26" s="11"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61"/>
      <c r="S26" s="61"/>
      <c r="T26" s="20"/>
    </row>
    <row r="27" spans="1:20" ht="17.25" customHeight="1" x14ac:dyDescent="0.5">
      <c r="A27" s="21" t="s">
        <v>106</v>
      </c>
      <c r="B27" s="22">
        <f>F23</f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7.25" customHeight="1" x14ac:dyDescent="0.5">
      <c r="A28" s="21" t="s">
        <v>107</v>
      </c>
      <c r="B28" s="22">
        <f>P23</f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7.25" customHeight="1" x14ac:dyDescent="0.5">
      <c r="A29" s="21" t="s">
        <v>112</v>
      </c>
      <c r="B29" s="22">
        <f>B26+B27-B28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23.25" customHeight="1" x14ac:dyDescent="0.5">
      <c r="A30" s="7"/>
      <c r="B30" s="7"/>
      <c r="C30" s="7"/>
      <c r="D30" s="7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8"/>
      <c r="Q30" s="8"/>
      <c r="R30" s="7"/>
      <c r="S30" s="7"/>
      <c r="T30" s="8"/>
    </row>
    <row r="31" spans="1:20" ht="23.25" customHeight="1" x14ac:dyDescent="0.5">
      <c r="A31" s="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23.25" customHeight="1" x14ac:dyDescent="0.55000000000000004">
      <c r="A32" s="35" t="s">
        <v>99</v>
      </c>
    </row>
    <row r="33" spans="1:20" ht="27" customHeight="1" x14ac:dyDescent="0.3">
      <c r="A33" s="44"/>
      <c r="B33" s="64" t="s">
        <v>83</v>
      </c>
      <c r="C33" s="64" t="s">
        <v>98</v>
      </c>
      <c r="D33" s="64" t="s">
        <v>0</v>
      </c>
      <c r="E33" s="64" t="s">
        <v>84</v>
      </c>
      <c r="F33" s="64" t="s">
        <v>9</v>
      </c>
      <c r="G33" s="64"/>
      <c r="H33" s="64"/>
      <c r="I33" s="64" t="s">
        <v>85</v>
      </c>
      <c r="J33" s="65" t="s">
        <v>86</v>
      </c>
      <c r="K33" s="64" t="s">
        <v>87</v>
      </c>
      <c r="L33" s="65" t="s">
        <v>105</v>
      </c>
      <c r="M33" s="65"/>
      <c r="N33" s="65"/>
      <c r="O33" s="65"/>
      <c r="P33" s="65"/>
      <c r="Q33" s="65" t="s">
        <v>6</v>
      </c>
      <c r="R33" s="65"/>
      <c r="S33" s="65"/>
      <c r="T33" s="64" t="s">
        <v>88</v>
      </c>
    </row>
    <row r="34" spans="1:20" ht="113.25" customHeight="1" x14ac:dyDescent="0.3">
      <c r="A34" s="26" t="s">
        <v>82</v>
      </c>
      <c r="B34" s="64"/>
      <c r="C34" s="64"/>
      <c r="D34" s="64"/>
      <c r="E34" s="64"/>
      <c r="F34" s="27" t="s">
        <v>92</v>
      </c>
      <c r="G34" s="27" t="s">
        <v>100</v>
      </c>
      <c r="H34" s="28"/>
      <c r="I34" s="64"/>
      <c r="J34" s="65"/>
      <c r="K34" s="64"/>
      <c r="L34" s="29" t="s">
        <v>1</v>
      </c>
      <c r="M34" s="29" t="s">
        <v>7</v>
      </c>
      <c r="N34" s="27" t="s">
        <v>90</v>
      </c>
      <c r="O34" s="27" t="s">
        <v>108</v>
      </c>
      <c r="P34" s="29" t="s">
        <v>2</v>
      </c>
      <c r="Q34" s="29" t="s">
        <v>92</v>
      </c>
      <c r="R34" s="27" t="s">
        <v>100</v>
      </c>
      <c r="S34" s="27"/>
      <c r="T34" s="64"/>
    </row>
    <row r="35" spans="1:20" ht="17.25" customHeight="1" x14ac:dyDescent="0.3">
      <c r="A35" s="11"/>
      <c r="B35" s="12" t="s">
        <v>77</v>
      </c>
      <c r="C35" s="11"/>
      <c r="D35" s="11"/>
      <c r="E35" s="12" t="str">
        <f>IF(D35=1,"3",IF(D35=2,"2",IF(D35=3,"3",IF(D35=4,"2"," "))))</f>
        <v xml:space="preserve"> </v>
      </c>
      <c r="F35" s="12" t="str">
        <f>IF($D35=1,16299,IF($D35=2,16299,IF($D35=3,7071,IF($D35=4,7071," "))))</f>
        <v xml:space="preserve"> </v>
      </c>
      <c r="G35" s="12" t="str">
        <f>IF($D35=1,16299,IF($D35=2,0,IF($D35=3,7071,IF($D35=4,0," "))))</f>
        <v xml:space="preserve"> </v>
      </c>
      <c r="H35" s="55"/>
      <c r="I35" s="12" t="s">
        <v>77</v>
      </c>
      <c r="J35" s="12" t="s">
        <v>53</v>
      </c>
      <c r="K35" s="11"/>
      <c r="L35" s="13" t="str">
        <f t="shared" ref="L35:L49" si="17">IF(I35="Regional Course",6351,IF(I35="Full Time Non Residential",7620,IF(I35="Full Time Residential",9141,"")))</f>
        <v/>
      </c>
      <c r="M35" s="13" t="s">
        <v>77</v>
      </c>
      <c r="N35" s="14"/>
      <c r="O35" s="13"/>
      <c r="P35" s="13">
        <f t="shared" ref="P35" si="18">SUM(L35:O35)</f>
        <v>0</v>
      </c>
      <c r="Q35" s="15" t="e">
        <f>F35-P35</f>
        <v>#VALUE!</v>
      </c>
      <c r="R35" s="15">
        <f>IF(K35=1,G35,IF(K35=2,G35,IF(K35=3,SUM(G35-P35),0)))</f>
        <v>0</v>
      </c>
      <c r="S35" s="55"/>
      <c r="T35" s="15" t="e">
        <f t="shared" ref="T35" si="19">SUM(Q35:S35)</f>
        <v>#VALUE!</v>
      </c>
    </row>
    <row r="36" spans="1:20" ht="17.25" customHeight="1" x14ac:dyDescent="0.3">
      <c r="A36" s="11"/>
      <c r="B36" s="12" t="s">
        <v>77</v>
      </c>
      <c r="C36" s="11"/>
      <c r="D36" s="11"/>
      <c r="E36" s="12" t="str">
        <f t="shared" ref="E36:E46" si="20">IF(D36=1,"3",IF(D36=2,"2",IF(D36=3,"3",IF(D36=4,"2"," "))))</f>
        <v xml:space="preserve"> </v>
      </c>
      <c r="F36" s="12" t="str">
        <f t="shared" ref="F36:F49" si="21">IF($D36=1,16299,IF($D36=2,16299,IF($D36=3,7071,IF($D36=4,7071," "))))</f>
        <v xml:space="preserve"> </v>
      </c>
      <c r="G36" s="12" t="str">
        <f t="shared" ref="G36:G49" si="22">IF($D36=1,16299,IF($D36=2,0,IF($D36=3,7071,IF($D36=4,0," "))))</f>
        <v xml:space="preserve"> </v>
      </c>
      <c r="H36" s="55"/>
      <c r="I36" s="12" t="s">
        <v>77</v>
      </c>
      <c r="J36" s="12" t="s">
        <v>53</v>
      </c>
      <c r="K36" s="11"/>
      <c r="L36" s="13" t="str">
        <f t="shared" si="17"/>
        <v/>
      </c>
      <c r="M36" s="13" t="s">
        <v>77</v>
      </c>
      <c r="N36" s="14"/>
      <c r="O36" s="13"/>
      <c r="P36" s="13">
        <f t="shared" ref="P36:P46" si="23">SUM(L36:O36)</f>
        <v>0</v>
      </c>
      <c r="Q36" s="15" t="e">
        <f t="shared" ref="Q36:Q49" si="24">F36-P36</f>
        <v>#VALUE!</v>
      </c>
      <c r="R36" s="15">
        <f t="shared" ref="R36:R49" si="25">IF(K36=1,G36,IF(K36=2,G36,IF(K36=3,SUM(G36-P36),0)))</f>
        <v>0</v>
      </c>
      <c r="S36" s="55"/>
      <c r="T36" s="15" t="e">
        <f t="shared" ref="T36:T46" si="26">SUM(Q36:S36)</f>
        <v>#VALUE!</v>
      </c>
    </row>
    <row r="37" spans="1:20" ht="17.25" customHeight="1" x14ac:dyDescent="0.3">
      <c r="A37" s="11"/>
      <c r="B37" s="12" t="s">
        <v>77</v>
      </c>
      <c r="C37" s="11"/>
      <c r="D37" s="11"/>
      <c r="E37" s="12" t="str">
        <f t="shared" si="20"/>
        <v xml:space="preserve"> </v>
      </c>
      <c r="F37" s="12" t="str">
        <f t="shared" si="21"/>
        <v xml:space="preserve"> </v>
      </c>
      <c r="G37" s="12" t="str">
        <f t="shared" si="22"/>
        <v xml:space="preserve"> </v>
      </c>
      <c r="H37" s="55"/>
      <c r="I37" s="12" t="s">
        <v>77</v>
      </c>
      <c r="J37" s="12" t="s">
        <v>53</v>
      </c>
      <c r="K37" s="11"/>
      <c r="L37" s="13" t="str">
        <f t="shared" si="17"/>
        <v/>
      </c>
      <c r="M37" s="13" t="s">
        <v>77</v>
      </c>
      <c r="N37" s="14"/>
      <c r="O37" s="13"/>
      <c r="P37" s="13">
        <f t="shared" si="23"/>
        <v>0</v>
      </c>
      <c r="Q37" s="15" t="e">
        <f t="shared" si="24"/>
        <v>#VALUE!</v>
      </c>
      <c r="R37" s="15">
        <f t="shared" si="25"/>
        <v>0</v>
      </c>
      <c r="S37" s="55"/>
      <c r="T37" s="15" t="e">
        <f t="shared" si="26"/>
        <v>#VALUE!</v>
      </c>
    </row>
    <row r="38" spans="1:20" ht="17.25" customHeight="1" x14ac:dyDescent="0.3">
      <c r="A38" s="11"/>
      <c r="B38" s="12" t="s">
        <v>77</v>
      </c>
      <c r="C38" s="11"/>
      <c r="D38" s="11"/>
      <c r="E38" s="12" t="str">
        <f t="shared" si="20"/>
        <v xml:space="preserve"> </v>
      </c>
      <c r="F38" s="12" t="str">
        <f t="shared" si="21"/>
        <v xml:space="preserve"> </v>
      </c>
      <c r="G38" s="12" t="str">
        <f t="shared" si="22"/>
        <v xml:space="preserve"> </v>
      </c>
      <c r="H38" s="55"/>
      <c r="I38" s="12" t="s">
        <v>77</v>
      </c>
      <c r="J38" s="12" t="s">
        <v>53</v>
      </c>
      <c r="K38" s="11"/>
      <c r="L38" s="13" t="str">
        <f t="shared" si="17"/>
        <v/>
      </c>
      <c r="M38" s="13" t="s">
        <v>77</v>
      </c>
      <c r="N38" s="14"/>
      <c r="O38" s="13"/>
      <c r="P38" s="13">
        <f t="shared" si="23"/>
        <v>0</v>
      </c>
      <c r="Q38" s="15" t="e">
        <f t="shared" si="24"/>
        <v>#VALUE!</v>
      </c>
      <c r="R38" s="15">
        <f t="shared" si="25"/>
        <v>0</v>
      </c>
      <c r="S38" s="55"/>
      <c r="T38" s="15" t="e">
        <f t="shared" si="26"/>
        <v>#VALUE!</v>
      </c>
    </row>
    <row r="39" spans="1:20" ht="17.25" customHeight="1" x14ac:dyDescent="0.3">
      <c r="A39" s="11"/>
      <c r="B39" s="12" t="s">
        <v>77</v>
      </c>
      <c r="C39" s="11"/>
      <c r="D39" s="11"/>
      <c r="E39" s="12" t="str">
        <f t="shared" si="20"/>
        <v xml:space="preserve"> </v>
      </c>
      <c r="F39" s="12" t="str">
        <f t="shared" si="21"/>
        <v xml:space="preserve"> </v>
      </c>
      <c r="G39" s="12" t="str">
        <f t="shared" si="22"/>
        <v xml:space="preserve"> </v>
      </c>
      <c r="H39" s="55"/>
      <c r="I39" s="12" t="s">
        <v>77</v>
      </c>
      <c r="J39" s="12" t="s">
        <v>53</v>
      </c>
      <c r="K39" s="11"/>
      <c r="L39" s="13" t="str">
        <f t="shared" si="17"/>
        <v/>
      </c>
      <c r="M39" s="13" t="s">
        <v>77</v>
      </c>
      <c r="N39" s="14"/>
      <c r="O39" s="13"/>
      <c r="P39" s="13">
        <f t="shared" si="23"/>
        <v>0</v>
      </c>
      <c r="Q39" s="15" t="e">
        <f t="shared" si="24"/>
        <v>#VALUE!</v>
      </c>
      <c r="R39" s="15">
        <f t="shared" si="25"/>
        <v>0</v>
      </c>
      <c r="S39" s="55"/>
      <c r="T39" s="15" t="e">
        <f t="shared" si="26"/>
        <v>#VALUE!</v>
      </c>
    </row>
    <row r="40" spans="1:20" ht="17.25" customHeight="1" x14ac:dyDescent="0.3">
      <c r="A40" s="11"/>
      <c r="B40" s="12" t="s">
        <v>77</v>
      </c>
      <c r="C40" s="11"/>
      <c r="D40" s="11"/>
      <c r="E40" s="12" t="str">
        <f t="shared" si="20"/>
        <v xml:space="preserve"> </v>
      </c>
      <c r="F40" s="12" t="str">
        <f t="shared" si="21"/>
        <v xml:space="preserve"> </v>
      </c>
      <c r="G40" s="12" t="str">
        <f t="shared" si="22"/>
        <v xml:space="preserve"> </v>
      </c>
      <c r="H40" s="55"/>
      <c r="I40" s="12" t="s">
        <v>77</v>
      </c>
      <c r="J40" s="12" t="s">
        <v>53</v>
      </c>
      <c r="K40" s="11"/>
      <c r="L40" s="13" t="str">
        <f t="shared" si="17"/>
        <v/>
      </c>
      <c r="M40" s="13" t="s">
        <v>77</v>
      </c>
      <c r="N40" s="14"/>
      <c r="O40" s="13"/>
      <c r="P40" s="13">
        <f t="shared" si="23"/>
        <v>0</v>
      </c>
      <c r="Q40" s="15" t="e">
        <f t="shared" si="24"/>
        <v>#VALUE!</v>
      </c>
      <c r="R40" s="15">
        <f t="shared" si="25"/>
        <v>0</v>
      </c>
      <c r="S40" s="55"/>
      <c r="T40" s="15" t="e">
        <f t="shared" si="26"/>
        <v>#VALUE!</v>
      </c>
    </row>
    <row r="41" spans="1:20" ht="17.25" customHeight="1" x14ac:dyDescent="0.3">
      <c r="A41" s="11"/>
      <c r="B41" s="12" t="s">
        <v>77</v>
      </c>
      <c r="C41" s="11"/>
      <c r="D41" s="11"/>
      <c r="E41" s="12" t="str">
        <f t="shared" si="20"/>
        <v xml:space="preserve"> </v>
      </c>
      <c r="F41" s="12" t="str">
        <f t="shared" si="21"/>
        <v xml:space="preserve"> </v>
      </c>
      <c r="G41" s="12" t="str">
        <f t="shared" si="22"/>
        <v xml:space="preserve"> </v>
      </c>
      <c r="H41" s="55"/>
      <c r="I41" s="12" t="s">
        <v>77</v>
      </c>
      <c r="J41" s="12" t="s">
        <v>53</v>
      </c>
      <c r="K41" s="11"/>
      <c r="L41" s="13" t="str">
        <f t="shared" si="17"/>
        <v/>
      </c>
      <c r="M41" s="13" t="s">
        <v>77</v>
      </c>
      <c r="N41" s="14"/>
      <c r="O41" s="13"/>
      <c r="P41" s="13">
        <f t="shared" si="23"/>
        <v>0</v>
      </c>
      <c r="Q41" s="15" t="e">
        <f t="shared" si="24"/>
        <v>#VALUE!</v>
      </c>
      <c r="R41" s="15">
        <f t="shared" si="25"/>
        <v>0</v>
      </c>
      <c r="S41" s="55"/>
      <c r="T41" s="15" t="e">
        <f t="shared" si="26"/>
        <v>#VALUE!</v>
      </c>
    </row>
    <row r="42" spans="1:20" ht="17.25" customHeight="1" x14ac:dyDescent="0.3">
      <c r="A42" s="11"/>
      <c r="B42" s="12" t="s">
        <v>77</v>
      </c>
      <c r="C42" s="11"/>
      <c r="D42" s="11"/>
      <c r="E42" s="12" t="str">
        <f t="shared" si="20"/>
        <v xml:space="preserve"> </v>
      </c>
      <c r="F42" s="12" t="str">
        <f t="shared" si="21"/>
        <v xml:space="preserve"> </v>
      </c>
      <c r="G42" s="12" t="str">
        <f t="shared" si="22"/>
        <v xml:space="preserve"> </v>
      </c>
      <c r="H42" s="55"/>
      <c r="I42" s="12" t="s">
        <v>77</v>
      </c>
      <c r="J42" s="12" t="s">
        <v>53</v>
      </c>
      <c r="K42" s="11"/>
      <c r="L42" s="13" t="str">
        <f t="shared" si="17"/>
        <v/>
      </c>
      <c r="M42" s="13" t="s">
        <v>77</v>
      </c>
      <c r="N42" s="14"/>
      <c r="O42" s="13"/>
      <c r="P42" s="13">
        <f t="shared" si="23"/>
        <v>0</v>
      </c>
      <c r="Q42" s="15" t="e">
        <f t="shared" si="24"/>
        <v>#VALUE!</v>
      </c>
      <c r="R42" s="15">
        <f t="shared" si="25"/>
        <v>0</v>
      </c>
      <c r="S42" s="55"/>
      <c r="T42" s="15" t="e">
        <f t="shared" si="26"/>
        <v>#VALUE!</v>
      </c>
    </row>
    <row r="43" spans="1:20" ht="17.25" customHeight="1" x14ac:dyDescent="0.3">
      <c r="A43" s="11"/>
      <c r="B43" s="12" t="s">
        <v>77</v>
      </c>
      <c r="C43" s="11"/>
      <c r="D43" s="11"/>
      <c r="E43" s="12" t="str">
        <f t="shared" si="20"/>
        <v xml:space="preserve"> </v>
      </c>
      <c r="F43" s="12" t="str">
        <f t="shared" si="21"/>
        <v xml:space="preserve"> </v>
      </c>
      <c r="G43" s="12" t="str">
        <f t="shared" si="22"/>
        <v xml:space="preserve"> </v>
      </c>
      <c r="H43" s="55"/>
      <c r="I43" s="12" t="s">
        <v>77</v>
      </c>
      <c r="J43" s="12" t="s">
        <v>53</v>
      </c>
      <c r="K43" s="11"/>
      <c r="L43" s="13" t="str">
        <f t="shared" si="17"/>
        <v/>
      </c>
      <c r="M43" s="13" t="s">
        <v>77</v>
      </c>
      <c r="N43" s="14"/>
      <c r="O43" s="13"/>
      <c r="P43" s="13">
        <f t="shared" si="23"/>
        <v>0</v>
      </c>
      <c r="Q43" s="15" t="e">
        <f t="shared" si="24"/>
        <v>#VALUE!</v>
      </c>
      <c r="R43" s="15">
        <f t="shared" si="25"/>
        <v>0</v>
      </c>
      <c r="S43" s="55"/>
      <c r="T43" s="15" t="e">
        <f t="shared" si="26"/>
        <v>#VALUE!</v>
      </c>
    </row>
    <row r="44" spans="1:20" ht="17.25" customHeight="1" x14ac:dyDescent="0.3">
      <c r="A44" s="11"/>
      <c r="B44" s="12" t="s">
        <v>77</v>
      </c>
      <c r="C44" s="11"/>
      <c r="D44" s="11"/>
      <c r="E44" s="12" t="str">
        <f t="shared" si="20"/>
        <v xml:space="preserve"> </v>
      </c>
      <c r="F44" s="12" t="str">
        <f t="shared" si="21"/>
        <v xml:space="preserve"> </v>
      </c>
      <c r="G44" s="12" t="str">
        <f t="shared" si="22"/>
        <v xml:space="preserve"> </v>
      </c>
      <c r="H44" s="55"/>
      <c r="I44" s="12" t="s">
        <v>77</v>
      </c>
      <c r="J44" s="12" t="s">
        <v>53</v>
      </c>
      <c r="K44" s="11"/>
      <c r="L44" s="13" t="str">
        <f t="shared" si="17"/>
        <v/>
      </c>
      <c r="M44" s="13" t="s">
        <v>77</v>
      </c>
      <c r="N44" s="14"/>
      <c r="O44" s="13"/>
      <c r="P44" s="13">
        <f t="shared" si="23"/>
        <v>0</v>
      </c>
      <c r="Q44" s="15" t="e">
        <f t="shared" si="24"/>
        <v>#VALUE!</v>
      </c>
      <c r="R44" s="15">
        <f t="shared" si="25"/>
        <v>0</v>
      </c>
      <c r="S44" s="55"/>
      <c r="T44" s="15" t="e">
        <f t="shared" si="26"/>
        <v>#VALUE!</v>
      </c>
    </row>
    <row r="45" spans="1:20" ht="17.25" customHeight="1" x14ac:dyDescent="0.3">
      <c r="A45" s="11"/>
      <c r="B45" s="12" t="s">
        <v>77</v>
      </c>
      <c r="C45" s="11"/>
      <c r="D45" s="11"/>
      <c r="E45" s="12" t="str">
        <f t="shared" si="20"/>
        <v xml:space="preserve"> </v>
      </c>
      <c r="F45" s="12" t="str">
        <f t="shared" si="21"/>
        <v xml:space="preserve"> </v>
      </c>
      <c r="G45" s="12" t="str">
        <f t="shared" si="22"/>
        <v xml:space="preserve"> </v>
      </c>
      <c r="H45" s="55"/>
      <c r="I45" s="12" t="s">
        <v>77</v>
      </c>
      <c r="J45" s="12" t="s">
        <v>53</v>
      </c>
      <c r="K45" s="11"/>
      <c r="L45" s="13" t="str">
        <f t="shared" si="17"/>
        <v/>
      </c>
      <c r="M45" s="13" t="s">
        <v>77</v>
      </c>
      <c r="N45" s="14"/>
      <c r="O45" s="13"/>
      <c r="P45" s="13">
        <f t="shared" si="23"/>
        <v>0</v>
      </c>
      <c r="Q45" s="15" t="e">
        <f t="shared" si="24"/>
        <v>#VALUE!</v>
      </c>
      <c r="R45" s="15">
        <f t="shared" si="25"/>
        <v>0</v>
      </c>
      <c r="S45" s="55"/>
      <c r="T45" s="15" t="e">
        <f t="shared" si="26"/>
        <v>#VALUE!</v>
      </c>
    </row>
    <row r="46" spans="1:20" ht="17.25" customHeight="1" x14ac:dyDescent="0.3">
      <c r="A46" s="11"/>
      <c r="B46" s="12" t="s">
        <v>77</v>
      </c>
      <c r="C46" s="11"/>
      <c r="D46" s="11"/>
      <c r="E46" s="12" t="str">
        <f t="shared" si="20"/>
        <v xml:space="preserve"> </v>
      </c>
      <c r="F46" s="12" t="str">
        <f t="shared" si="21"/>
        <v xml:space="preserve"> </v>
      </c>
      <c r="G46" s="12" t="str">
        <f t="shared" si="22"/>
        <v xml:space="preserve"> </v>
      </c>
      <c r="H46" s="55"/>
      <c r="I46" s="12" t="s">
        <v>77</v>
      </c>
      <c r="J46" s="12" t="s">
        <v>53</v>
      </c>
      <c r="K46" s="11"/>
      <c r="L46" s="13" t="str">
        <f t="shared" si="17"/>
        <v/>
      </c>
      <c r="M46" s="13" t="s">
        <v>77</v>
      </c>
      <c r="N46" s="14"/>
      <c r="O46" s="13"/>
      <c r="P46" s="13">
        <f t="shared" si="23"/>
        <v>0</v>
      </c>
      <c r="Q46" s="15" t="e">
        <f t="shared" si="24"/>
        <v>#VALUE!</v>
      </c>
      <c r="R46" s="15">
        <f t="shared" si="25"/>
        <v>0</v>
      </c>
      <c r="S46" s="55"/>
      <c r="T46" s="15" t="e">
        <f t="shared" si="26"/>
        <v>#VALUE!</v>
      </c>
    </row>
    <row r="47" spans="1:20" ht="17.25" customHeight="1" x14ac:dyDescent="0.3">
      <c r="A47" s="11"/>
      <c r="B47" s="12" t="s">
        <v>77</v>
      </c>
      <c r="C47" s="11"/>
      <c r="D47" s="11"/>
      <c r="E47" s="12" t="str">
        <f t="shared" ref="E47:E49" si="27">IF(D47=1,"3",IF(D47=2,"2",IF(D47=3,"3",IF(D47=4,"2"," "))))</f>
        <v xml:space="preserve"> </v>
      </c>
      <c r="F47" s="12" t="str">
        <f t="shared" si="21"/>
        <v xml:space="preserve"> </v>
      </c>
      <c r="G47" s="12" t="str">
        <f t="shared" si="22"/>
        <v xml:space="preserve"> </v>
      </c>
      <c r="H47" s="55"/>
      <c r="I47" s="12" t="s">
        <v>77</v>
      </c>
      <c r="J47" s="12" t="s">
        <v>53</v>
      </c>
      <c r="K47" s="11"/>
      <c r="L47" s="13" t="str">
        <f t="shared" si="17"/>
        <v/>
      </c>
      <c r="M47" s="13" t="s">
        <v>77</v>
      </c>
      <c r="N47" s="14"/>
      <c r="O47" s="13"/>
      <c r="P47" s="13">
        <f t="shared" ref="P47:P49" si="28">SUM(L47:O47)</f>
        <v>0</v>
      </c>
      <c r="Q47" s="15" t="e">
        <f t="shared" si="24"/>
        <v>#VALUE!</v>
      </c>
      <c r="R47" s="15">
        <f t="shared" si="25"/>
        <v>0</v>
      </c>
      <c r="S47" s="55"/>
      <c r="T47" s="15" t="e">
        <f>SUM(Q47:S47)</f>
        <v>#VALUE!</v>
      </c>
    </row>
    <row r="48" spans="1:20" ht="17.25" customHeight="1" x14ac:dyDescent="0.3">
      <c r="A48" s="11"/>
      <c r="B48" s="12" t="s">
        <v>77</v>
      </c>
      <c r="C48" s="11"/>
      <c r="D48" s="11"/>
      <c r="E48" s="12" t="str">
        <f t="shared" si="27"/>
        <v xml:space="preserve"> </v>
      </c>
      <c r="F48" s="12" t="str">
        <f t="shared" si="21"/>
        <v xml:space="preserve"> </v>
      </c>
      <c r="G48" s="12" t="str">
        <f t="shared" si="22"/>
        <v xml:space="preserve"> </v>
      </c>
      <c r="H48" s="55"/>
      <c r="I48" s="12" t="s">
        <v>77</v>
      </c>
      <c r="J48" s="12" t="s">
        <v>53</v>
      </c>
      <c r="K48" s="11"/>
      <c r="L48" s="13" t="str">
        <f t="shared" si="17"/>
        <v/>
      </c>
      <c r="M48" s="13" t="s">
        <v>77</v>
      </c>
      <c r="N48" s="14"/>
      <c r="O48" s="13"/>
      <c r="P48" s="13">
        <f t="shared" si="28"/>
        <v>0</v>
      </c>
      <c r="Q48" s="15" t="e">
        <f t="shared" si="24"/>
        <v>#VALUE!</v>
      </c>
      <c r="R48" s="15">
        <f t="shared" si="25"/>
        <v>0</v>
      </c>
      <c r="S48" s="55"/>
      <c r="T48" s="15" t="e">
        <f t="shared" ref="T48:T49" si="29">SUM(Q48:S48)</f>
        <v>#VALUE!</v>
      </c>
    </row>
    <row r="49" spans="1:20" ht="17.25" customHeight="1" x14ac:dyDescent="0.3">
      <c r="A49" s="11"/>
      <c r="B49" s="12" t="s">
        <v>77</v>
      </c>
      <c r="C49" s="11"/>
      <c r="D49" s="16"/>
      <c r="E49" s="12" t="str">
        <f t="shared" si="27"/>
        <v xml:space="preserve"> </v>
      </c>
      <c r="F49" s="12" t="str">
        <f t="shared" si="21"/>
        <v xml:space="preserve"> </v>
      </c>
      <c r="G49" s="12" t="str">
        <f t="shared" si="22"/>
        <v xml:space="preserve"> </v>
      </c>
      <c r="H49" s="55"/>
      <c r="I49" s="12" t="s">
        <v>77</v>
      </c>
      <c r="J49" s="12" t="s">
        <v>53</v>
      </c>
      <c r="K49" s="11"/>
      <c r="L49" s="13" t="str">
        <f t="shared" si="17"/>
        <v/>
      </c>
      <c r="M49" s="13" t="s">
        <v>77</v>
      </c>
      <c r="N49" s="14"/>
      <c r="O49" s="13"/>
      <c r="P49" s="13">
        <f t="shared" si="28"/>
        <v>0</v>
      </c>
      <c r="Q49" s="15" t="e">
        <f t="shared" si="24"/>
        <v>#VALUE!</v>
      </c>
      <c r="R49" s="15">
        <f t="shared" si="25"/>
        <v>0</v>
      </c>
      <c r="S49" s="55"/>
      <c r="T49" s="15" t="e">
        <f t="shared" si="29"/>
        <v>#VALUE!</v>
      </c>
    </row>
    <row r="50" spans="1:20" ht="17.25" customHeight="1" x14ac:dyDescent="0.3">
      <c r="A50" s="17" t="s">
        <v>5</v>
      </c>
      <c r="B50" s="17"/>
      <c r="C50" s="17"/>
      <c r="D50" s="17"/>
      <c r="E50" s="17"/>
      <c r="F50" s="18">
        <f>SUM(F35:F49)</f>
        <v>0</v>
      </c>
      <c r="G50" s="18">
        <f>SUM(G35:G49)</f>
        <v>0</v>
      </c>
      <c r="H50" s="56"/>
      <c r="I50" s="17"/>
      <c r="J50" s="17"/>
      <c r="K50" s="17"/>
      <c r="L50" s="19">
        <f t="shared" ref="L50:Q50" si="30">SUM(L35:L49)</f>
        <v>0</v>
      </c>
      <c r="M50" s="19">
        <f t="shared" si="30"/>
        <v>0</v>
      </c>
      <c r="N50" s="19">
        <f t="shared" si="30"/>
        <v>0</v>
      </c>
      <c r="O50" s="19">
        <f t="shared" si="30"/>
        <v>0</v>
      </c>
      <c r="P50" s="19">
        <f t="shared" si="30"/>
        <v>0</v>
      </c>
      <c r="Q50" s="19" t="e">
        <f t="shared" si="30"/>
        <v>#VALUE!</v>
      </c>
      <c r="R50" s="19">
        <f>SUM(R35:R49)</f>
        <v>0</v>
      </c>
      <c r="S50" s="56"/>
      <c r="T50" s="19" t="e">
        <f>SUM(T35:T49)</f>
        <v>#VALUE!</v>
      </c>
    </row>
    <row r="51" spans="1:20" ht="39" customHeight="1" x14ac:dyDescent="0.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60" t="s">
        <v>115</v>
      </c>
      <c r="O51" s="57"/>
      <c r="P51" s="20"/>
      <c r="Q51" s="20"/>
      <c r="R51" s="60" t="s">
        <v>116</v>
      </c>
      <c r="S51" s="60"/>
      <c r="T51" s="20"/>
    </row>
    <row r="52" spans="1:20" ht="34.5" customHeight="1" x14ac:dyDescent="0.5">
      <c r="A52" s="42" t="s">
        <v>101</v>
      </c>
      <c r="B52" s="30"/>
      <c r="C52" s="2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61"/>
      <c r="O52" s="58"/>
      <c r="P52" s="20"/>
      <c r="Q52" s="20"/>
      <c r="R52" s="61"/>
      <c r="S52" s="61"/>
      <c r="T52" s="20"/>
    </row>
    <row r="53" spans="1:20" ht="17.25" customHeight="1" x14ac:dyDescent="0.5">
      <c r="A53" s="21" t="s">
        <v>111</v>
      </c>
      <c r="B53" s="5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61"/>
      <c r="O53" s="58"/>
      <c r="P53" s="20"/>
      <c r="Q53" s="20"/>
      <c r="R53" s="61"/>
      <c r="S53" s="61"/>
      <c r="T53" s="20"/>
    </row>
    <row r="54" spans="1:20" ht="17.25" customHeight="1" x14ac:dyDescent="0.5">
      <c r="A54" s="21" t="s">
        <v>106</v>
      </c>
      <c r="B54" s="22">
        <f>F50</f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61"/>
      <c r="O54" s="20"/>
      <c r="P54" s="20"/>
      <c r="Q54" s="20"/>
      <c r="R54" s="20"/>
      <c r="S54" s="20"/>
      <c r="T54" s="20"/>
    </row>
    <row r="55" spans="1:20" ht="17.25" customHeight="1" x14ac:dyDescent="0.5">
      <c r="A55" s="21" t="s">
        <v>107</v>
      </c>
      <c r="B55" s="22">
        <f>P50</f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7.25" customHeight="1" x14ac:dyDescent="0.5">
      <c r="A56" s="21" t="s">
        <v>112</v>
      </c>
      <c r="B56" s="22">
        <f>B53+B54-B55</f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7.25" customHeight="1" x14ac:dyDescent="0.5">
      <c r="A57" s="36"/>
      <c r="B57" s="7"/>
      <c r="C57" s="7"/>
      <c r="D57" s="7"/>
      <c r="E57" s="7"/>
      <c r="F57" s="7"/>
      <c r="G57" s="7"/>
      <c r="H57" s="8"/>
      <c r="I57" s="7"/>
      <c r="J57" s="7"/>
      <c r="K57" s="7"/>
      <c r="L57" s="7"/>
      <c r="M57" s="7"/>
      <c r="N57" s="7"/>
      <c r="O57" s="7"/>
      <c r="P57" s="8"/>
      <c r="Q57" s="8"/>
      <c r="R57" s="7"/>
      <c r="S57" s="7"/>
      <c r="T57" s="8"/>
    </row>
    <row r="58" spans="1:20" ht="23.25" customHeight="1" x14ac:dyDescent="0.5">
      <c r="B58" s="7"/>
      <c r="C58" s="7"/>
      <c r="D58" s="7"/>
      <c r="E58" s="7"/>
      <c r="F58" s="7"/>
      <c r="G58" s="7"/>
      <c r="H58" s="8"/>
      <c r="I58" s="7"/>
      <c r="J58" s="7"/>
      <c r="K58" s="7"/>
      <c r="L58" s="7"/>
      <c r="M58" s="7"/>
      <c r="N58" s="7"/>
      <c r="O58" s="7"/>
      <c r="P58" s="8"/>
      <c r="Q58" s="8"/>
      <c r="R58" s="7"/>
      <c r="S58" s="7"/>
      <c r="T58" s="8"/>
    </row>
    <row r="59" spans="1:20" ht="22.5" customHeight="1" x14ac:dyDescent="0.55000000000000004">
      <c r="A59" s="40" t="s">
        <v>97</v>
      </c>
      <c r="B59" s="7"/>
      <c r="C59" s="7"/>
      <c r="D59" s="7"/>
      <c r="E59" s="7"/>
      <c r="F59" s="7"/>
      <c r="G59" s="7"/>
      <c r="H59" s="8"/>
      <c r="I59" s="7"/>
      <c r="J59" s="7"/>
      <c r="K59" s="7"/>
      <c r="L59" s="7"/>
      <c r="M59" s="7"/>
      <c r="N59" s="7"/>
      <c r="O59" s="7"/>
      <c r="P59" s="8"/>
      <c r="Q59" s="8"/>
      <c r="R59" s="7"/>
      <c r="S59" s="7"/>
      <c r="T59" s="8"/>
    </row>
    <row r="60" spans="1:20" ht="17.25" customHeight="1" x14ac:dyDescent="0.3">
      <c r="A60" s="43"/>
      <c r="B60" s="66" t="s">
        <v>83</v>
      </c>
      <c r="C60" s="66" t="s">
        <v>98</v>
      </c>
      <c r="D60" s="66" t="s">
        <v>0</v>
      </c>
      <c r="E60" s="66" t="s">
        <v>84</v>
      </c>
      <c r="F60" s="73" t="s">
        <v>9</v>
      </c>
      <c r="G60" s="74"/>
      <c r="H60" s="46"/>
      <c r="I60" s="66" t="s">
        <v>85</v>
      </c>
      <c r="J60" s="68" t="s">
        <v>86</v>
      </c>
      <c r="K60" s="66" t="s">
        <v>87</v>
      </c>
      <c r="L60" s="70" t="s">
        <v>105</v>
      </c>
      <c r="M60" s="71"/>
      <c r="N60" s="71"/>
      <c r="O60" s="71"/>
      <c r="P60" s="72"/>
      <c r="Q60" s="70" t="s">
        <v>6</v>
      </c>
      <c r="R60" s="71"/>
      <c r="S60" s="45"/>
      <c r="T60" s="66" t="s">
        <v>88</v>
      </c>
    </row>
    <row r="61" spans="1:20" ht="100.5" customHeight="1" x14ac:dyDescent="0.3">
      <c r="A61" s="43" t="s">
        <v>82</v>
      </c>
      <c r="B61" s="67"/>
      <c r="C61" s="67"/>
      <c r="D61" s="67"/>
      <c r="E61" s="67"/>
      <c r="F61" s="9" t="s">
        <v>92</v>
      </c>
      <c r="G61" s="9"/>
      <c r="H61" s="25"/>
      <c r="I61" s="67"/>
      <c r="J61" s="69"/>
      <c r="K61" s="67"/>
      <c r="L61" s="10" t="s">
        <v>1</v>
      </c>
      <c r="M61" s="10" t="s">
        <v>7</v>
      </c>
      <c r="N61" s="9" t="s">
        <v>90</v>
      </c>
      <c r="O61" s="9" t="s">
        <v>108</v>
      </c>
      <c r="P61" s="10" t="s">
        <v>2</v>
      </c>
      <c r="Q61" s="10" t="s">
        <v>92</v>
      </c>
      <c r="R61" s="9"/>
      <c r="S61" s="10"/>
      <c r="T61" s="67"/>
    </row>
    <row r="62" spans="1:20" ht="18" x14ac:dyDescent="0.3">
      <c r="A62" s="11"/>
      <c r="B62" s="12" t="s">
        <v>77</v>
      </c>
      <c r="C62" s="11"/>
      <c r="D62" s="11"/>
      <c r="E62" s="12" t="str">
        <f>IF(D62=1,"3",IF(D62=2,"2",IF(D62=3,"3",IF(D62=4,"2"," "))))</f>
        <v xml:space="preserve"> </v>
      </c>
      <c r="F62" s="12" t="str">
        <f>IF($D62=1,16299,IF($D62=2,0,IF($D62=3,7071,IF($D62=4,0," "))))</f>
        <v xml:space="preserve"> </v>
      </c>
      <c r="G62" s="33"/>
      <c r="H62" s="33"/>
      <c r="I62" s="12" t="s">
        <v>77</v>
      </c>
      <c r="J62" s="12" t="s">
        <v>53</v>
      </c>
      <c r="K62" s="11"/>
      <c r="L62" s="13" t="str">
        <f t="shared" ref="L62:L76" si="31">IF(I62="Regional Course",6351,IF(I62="Full Time Non Residential",7620,IF(I62="Full Time Residential",9141,"")))</f>
        <v/>
      </c>
      <c r="M62" s="13" t="s">
        <v>77</v>
      </c>
      <c r="N62" s="14"/>
      <c r="O62" s="13"/>
      <c r="P62" s="13">
        <f t="shared" ref="P62:P75" si="32">SUM(L62:O62)</f>
        <v>0</v>
      </c>
      <c r="Q62" s="15" t="e">
        <f>F62-P62</f>
        <v>#VALUE!</v>
      </c>
      <c r="R62" s="31"/>
      <c r="S62" s="31"/>
      <c r="T62" s="15" t="e">
        <f t="shared" ref="T62:T75" si="33">SUM(Q62:S62)</f>
        <v>#VALUE!</v>
      </c>
    </row>
    <row r="63" spans="1:20" ht="18" x14ac:dyDescent="0.3">
      <c r="A63" s="11"/>
      <c r="B63" s="12" t="s">
        <v>77</v>
      </c>
      <c r="C63" s="11"/>
      <c r="D63" s="11"/>
      <c r="E63" s="12" t="str">
        <f t="shared" ref="E63:E73" si="34">IF(D63=1,"3",IF(D63=2,"2",IF(D63=3,"3",IF(D63=4,"2"," "))))</f>
        <v xml:space="preserve"> </v>
      </c>
      <c r="F63" s="12" t="str">
        <f t="shared" ref="F63:F76" si="35">IF($D63=1,16299,IF($D63=2,0,IF($D63=3,7071,IF($D63=4,0," "))))</f>
        <v xml:space="preserve"> </v>
      </c>
      <c r="G63" s="33"/>
      <c r="H63" s="33"/>
      <c r="I63" s="12" t="s">
        <v>77</v>
      </c>
      <c r="J63" s="12" t="s">
        <v>53</v>
      </c>
      <c r="K63" s="11"/>
      <c r="L63" s="13" t="str">
        <f t="shared" si="31"/>
        <v/>
      </c>
      <c r="M63" s="13" t="s">
        <v>77</v>
      </c>
      <c r="N63" s="14"/>
      <c r="O63" s="13"/>
      <c r="P63" s="13">
        <f t="shared" ref="P63:P73" si="36">SUM(L63:O63)</f>
        <v>0</v>
      </c>
      <c r="Q63" s="15" t="e">
        <f t="shared" ref="Q63:Q73" si="37">F63-P63</f>
        <v>#VALUE!</v>
      </c>
      <c r="R63" s="31"/>
      <c r="S63" s="31"/>
      <c r="T63" s="15" t="e">
        <f t="shared" ref="T63:T73" si="38">SUM(Q63:S63)</f>
        <v>#VALUE!</v>
      </c>
    </row>
    <row r="64" spans="1:20" ht="18" x14ac:dyDescent="0.3">
      <c r="A64" s="11"/>
      <c r="B64" s="12" t="s">
        <v>77</v>
      </c>
      <c r="C64" s="11"/>
      <c r="D64" s="11"/>
      <c r="E64" s="12" t="str">
        <f t="shared" si="34"/>
        <v xml:space="preserve"> </v>
      </c>
      <c r="F64" s="12" t="str">
        <f t="shared" si="35"/>
        <v xml:space="preserve"> </v>
      </c>
      <c r="G64" s="33"/>
      <c r="H64" s="33"/>
      <c r="I64" s="12" t="s">
        <v>77</v>
      </c>
      <c r="J64" s="12" t="s">
        <v>53</v>
      </c>
      <c r="K64" s="11"/>
      <c r="L64" s="13" t="str">
        <f t="shared" si="31"/>
        <v/>
      </c>
      <c r="M64" s="13" t="s">
        <v>77</v>
      </c>
      <c r="N64" s="14"/>
      <c r="O64" s="13"/>
      <c r="P64" s="13">
        <f t="shared" si="36"/>
        <v>0</v>
      </c>
      <c r="Q64" s="15" t="e">
        <f t="shared" si="37"/>
        <v>#VALUE!</v>
      </c>
      <c r="R64" s="31"/>
      <c r="S64" s="31"/>
      <c r="T64" s="15" t="e">
        <f t="shared" si="38"/>
        <v>#VALUE!</v>
      </c>
    </row>
    <row r="65" spans="1:20" ht="18" x14ac:dyDescent="0.3">
      <c r="A65" s="11"/>
      <c r="B65" s="12" t="s">
        <v>77</v>
      </c>
      <c r="C65" s="11"/>
      <c r="D65" s="11"/>
      <c r="E65" s="12" t="str">
        <f t="shared" si="34"/>
        <v xml:space="preserve"> </v>
      </c>
      <c r="F65" s="12" t="str">
        <f t="shared" si="35"/>
        <v xml:space="preserve"> </v>
      </c>
      <c r="G65" s="33"/>
      <c r="H65" s="33"/>
      <c r="I65" s="12" t="s">
        <v>77</v>
      </c>
      <c r="J65" s="12" t="s">
        <v>53</v>
      </c>
      <c r="K65" s="11"/>
      <c r="L65" s="13" t="str">
        <f t="shared" si="31"/>
        <v/>
      </c>
      <c r="M65" s="13" t="s">
        <v>77</v>
      </c>
      <c r="N65" s="14"/>
      <c r="O65" s="13"/>
      <c r="P65" s="13">
        <f t="shared" si="36"/>
        <v>0</v>
      </c>
      <c r="Q65" s="15" t="e">
        <f t="shared" si="37"/>
        <v>#VALUE!</v>
      </c>
      <c r="R65" s="31"/>
      <c r="S65" s="31"/>
      <c r="T65" s="15" t="e">
        <f t="shared" si="38"/>
        <v>#VALUE!</v>
      </c>
    </row>
    <row r="66" spans="1:20" ht="18" x14ac:dyDescent="0.3">
      <c r="A66" s="11"/>
      <c r="B66" s="12" t="s">
        <v>77</v>
      </c>
      <c r="C66" s="11"/>
      <c r="D66" s="11"/>
      <c r="E66" s="12" t="str">
        <f t="shared" si="34"/>
        <v xml:space="preserve"> </v>
      </c>
      <c r="F66" s="12" t="str">
        <f t="shared" si="35"/>
        <v xml:space="preserve"> </v>
      </c>
      <c r="G66" s="33"/>
      <c r="H66" s="33"/>
      <c r="I66" s="12" t="s">
        <v>77</v>
      </c>
      <c r="J66" s="12" t="s">
        <v>53</v>
      </c>
      <c r="K66" s="11"/>
      <c r="L66" s="13" t="str">
        <f t="shared" si="31"/>
        <v/>
      </c>
      <c r="M66" s="13" t="s">
        <v>77</v>
      </c>
      <c r="N66" s="14"/>
      <c r="O66" s="13"/>
      <c r="P66" s="13">
        <f t="shared" si="36"/>
        <v>0</v>
      </c>
      <c r="Q66" s="15" t="e">
        <f t="shared" si="37"/>
        <v>#VALUE!</v>
      </c>
      <c r="R66" s="31"/>
      <c r="S66" s="31"/>
      <c r="T66" s="15" t="e">
        <f t="shared" si="38"/>
        <v>#VALUE!</v>
      </c>
    </row>
    <row r="67" spans="1:20" ht="18" x14ac:dyDescent="0.3">
      <c r="A67" s="11"/>
      <c r="B67" s="12" t="s">
        <v>77</v>
      </c>
      <c r="C67" s="11"/>
      <c r="D67" s="11"/>
      <c r="E67" s="12" t="str">
        <f t="shared" si="34"/>
        <v xml:space="preserve"> </v>
      </c>
      <c r="F67" s="12" t="str">
        <f t="shared" si="35"/>
        <v xml:space="preserve"> </v>
      </c>
      <c r="G67" s="33"/>
      <c r="H67" s="33"/>
      <c r="I67" s="12" t="s">
        <v>77</v>
      </c>
      <c r="J67" s="12" t="s">
        <v>53</v>
      </c>
      <c r="K67" s="11"/>
      <c r="L67" s="13" t="str">
        <f t="shared" si="31"/>
        <v/>
      </c>
      <c r="M67" s="13" t="s">
        <v>77</v>
      </c>
      <c r="N67" s="14"/>
      <c r="O67" s="13"/>
      <c r="P67" s="13">
        <f t="shared" si="36"/>
        <v>0</v>
      </c>
      <c r="Q67" s="15" t="e">
        <f t="shared" si="37"/>
        <v>#VALUE!</v>
      </c>
      <c r="R67" s="31"/>
      <c r="S67" s="31"/>
      <c r="T67" s="15" t="e">
        <f t="shared" si="38"/>
        <v>#VALUE!</v>
      </c>
    </row>
    <row r="68" spans="1:20" ht="18" x14ac:dyDescent="0.3">
      <c r="A68" s="11"/>
      <c r="B68" s="12" t="s">
        <v>77</v>
      </c>
      <c r="C68" s="11"/>
      <c r="D68" s="11"/>
      <c r="E68" s="12" t="str">
        <f t="shared" si="34"/>
        <v xml:space="preserve"> </v>
      </c>
      <c r="F68" s="12" t="str">
        <f t="shared" si="35"/>
        <v xml:space="preserve"> </v>
      </c>
      <c r="G68" s="33"/>
      <c r="H68" s="33"/>
      <c r="I68" s="12" t="s">
        <v>77</v>
      </c>
      <c r="J68" s="12" t="s">
        <v>53</v>
      </c>
      <c r="K68" s="11"/>
      <c r="L68" s="13" t="str">
        <f t="shared" si="31"/>
        <v/>
      </c>
      <c r="M68" s="13" t="s">
        <v>77</v>
      </c>
      <c r="N68" s="14"/>
      <c r="O68" s="13"/>
      <c r="P68" s="13">
        <f t="shared" si="36"/>
        <v>0</v>
      </c>
      <c r="Q68" s="15" t="e">
        <f t="shared" si="37"/>
        <v>#VALUE!</v>
      </c>
      <c r="R68" s="31"/>
      <c r="S68" s="31"/>
      <c r="T68" s="15" t="e">
        <f t="shared" si="38"/>
        <v>#VALUE!</v>
      </c>
    </row>
    <row r="69" spans="1:20" ht="18" x14ac:dyDescent="0.3">
      <c r="A69" s="11"/>
      <c r="B69" s="12" t="s">
        <v>77</v>
      </c>
      <c r="C69" s="11"/>
      <c r="D69" s="11"/>
      <c r="E69" s="12" t="str">
        <f t="shared" si="34"/>
        <v xml:space="preserve"> </v>
      </c>
      <c r="F69" s="12" t="str">
        <f t="shared" si="35"/>
        <v xml:space="preserve"> </v>
      </c>
      <c r="G69" s="33"/>
      <c r="H69" s="33"/>
      <c r="I69" s="12" t="s">
        <v>77</v>
      </c>
      <c r="J69" s="12" t="s">
        <v>53</v>
      </c>
      <c r="K69" s="11"/>
      <c r="L69" s="13" t="str">
        <f t="shared" si="31"/>
        <v/>
      </c>
      <c r="M69" s="13" t="s">
        <v>77</v>
      </c>
      <c r="N69" s="14"/>
      <c r="O69" s="13"/>
      <c r="P69" s="13">
        <f t="shared" si="36"/>
        <v>0</v>
      </c>
      <c r="Q69" s="15" t="e">
        <f t="shared" si="37"/>
        <v>#VALUE!</v>
      </c>
      <c r="R69" s="31"/>
      <c r="S69" s="31"/>
      <c r="T69" s="15" t="e">
        <f t="shared" si="38"/>
        <v>#VALUE!</v>
      </c>
    </row>
    <row r="70" spans="1:20" ht="18" x14ac:dyDescent="0.3">
      <c r="A70" s="11"/>
      <c r="B70" s="12" t="s">
        <v>77</v>
      </c>
      <c r="C70" s="11"/>
      <c r="D70" s="11"/>
      <c r="E70" s="12" t="str">
        <f t="shared" si="34"/>
        <v xml:space="preserve"> </v>
      </c>
      <c r="F70" s="12" t="str">
        <f t="shared" si="35"/>
        <v xml:space="preserve"> </v>
      </c>
      <c r="G70" s="33"/>
      <c r="H70" s="33"/>
      <c r="I70" s="12" t="s">
        <v>77</v>
      </c>
      <c r="J70" s="12" t="s">
        <v>53</v>
      </c>
      <c r="K70" s="11"/>
      <c r="L70" s="13" t="str">
        <f t="shared" si="31"/>
        <v/>
      </c>
      <c r="M70" s="13" t="s">
        <v>77</v>
      </c>
      <c r="N70" s="14"/>
      <c r="O70" s="13"/>
      <c r="P70" s="13">
        <f t="shared" si="36"/>
        <v>0</v>
      </c>
      <c r="Q70" s="15" t="e">
        <f t="shared" si="37"/>
        <v>#VALUE!</v>
      </c>
      <c r="R70" s="31"/>
      <c r="S70" s="31"/>
      <c r="T70" s="15" t="e">
        <f t="shared" si="38"/>
        <v>#VALUE!</v>
      </c>
    </row>
    <row r="71" spans="1:20" ht="18" x14ac:dyDescent="0.3">
      <c r="A71" s="11"/>
      <c r="B71" s="12" t="s">
        <v>77</v>
      </c>
      <c r="C71" s="11"/>
      <c r="D71" s="11"/>
      <c r="E71" s="12" t="str">
        <f t="shared" si="34"/>
        <v xml:space="preserve"> </v>
      </c>
      <c r="F71" s="12" t="str">
        <f t="shared" si="35"/>
        <v xml:space="preserve"> </v>
      </c>
      <c r="G71" s="33"/>
      <c r="H71" s="33"/>
      <c r="I71" s="12" t="s">
        <v>77</v>
      </c>
      <c r="J71" s="12" t="s">
        <v>53</v>
      </c>
      <c r="K71" s="11"/>
      <c r="L71" s="13" t="str">
        <f t="shared" si="31"/>
        <v/>
      </c>
      <c r="M71" s="13" t="s">
        <v>77</v>
      </c>
      <c r="N71" s="14"/>
      <c r="O71" s="13"/>
      <c r="P71" s="13">
        <f t="shared" si="36"/>
        <v>0</v>
      </c>
      <c r="Q71" s="15" t="e">
        <f t="shared" si="37"/>
        <v>#VALUE!</v>
      </c>
      <c r="R71" s="31"/>
      <c r="S71" s="31"/>
      <c r="T71" s="15" t="e">
        <f t="shared" si="38"/>
        <v>#VALUE!</v>
      </c>
    </row>
    <row r="72" spans="1:20" ht="18" x14ac:dyDescent="0.3">
      <c r="A72" s="11"/>
      <c r="B72" s="12" t="s">
        <v>77</v>
      </c>
      <c r="C72" s="11"/>
      <c r="D72" s="11"/>
      <c r="E72" s="12" t="str">
        <f t="shared" si="34"/>
        <v xml:space="preserve"> </v>
      </c>
      <c r="F72" s="12" t="str">
        <f t="shared" si="35"/>
        <v xml:space="preserve"> </v>
      </c>
      <c r="G72" s="33"/>
      <c r="H72" s="33"/>
      <c r="I72" s="12" t="s">
        <v>77</v>
      </c>
      <c r="J72" s="12" t="s">
        <v>53</v>
      </c>
      <c r="K72" s="11"/>
      <c r="L72" s="13" t="str">
        <f t="shared" si="31"/>
        <v/>
      </c>
      <c r="M72" s="13" t="s">
        <v>77</v>
      </c>
      <c r="N72" s="14"/>
      <c r="O72" s="13"/>
      <c r="P72" s="13">
        <f t="shared" si="36"/>
        <v>0</v>
      </c>
      <c r="Q72" s="15" t="e">
        <f t="shared" si="37"/>
        <v>#VALUE!</v>
      </c>
      <c r="R72" s="31"/>
      <c r="S72" s="31"/>
      <c r="T72" s="15" t="e">
        <f t="shared" si="38"/>
        <v>#VALUE!</v>
      </c>
    </row>
    <row r="73" spans="1:20" ht="18" x14ac:dyDescent="0.3">
      <c r="A73" s="11"/>
      <c r="B73" s="12" t="s">
        <v>77</v>
      </c>
      <c r="C73" s="11"/>
      <c r="D73" s="11"/>
      <c r="E73" s="12" t="str">
        <f t="shared" si="34"/>
        <v xml:space="preserve"> </v>
      </c>
      <c r="F73" s="12" t="str">
        <f t="shared" si="35"/>
        <v xml:space="preserve"> </v>
      </c>
      <c r="G73" s="33"/>
      <c r="H73" s="33"/>
      <c r="I73" s="12" t="s">
        <v>77</v>
      </c>
      <c r="J73" s="12" t="s">
        <v>53</v>
      </c>
      <c r="K73" s="11"/>
      <c r="L73" s="13" t="str">
        <f t="shared" si="31"/>
        <v/>
      </c>
      <c r="M73" s="13" t="s">
        <v>77</v>
      </c>
      <c r="N73" s="14"/>
      <c r="O73" s="13"/>
      <c r="P73" s="13">
        <f t="shared" si="36"/>
        <v>0</v>
      </c>
      <c r="Q73" s="15" t="e">
        <f t="shared" si="37"/>
        <v>#VALUE!</v>
      </c>
      <c r="R73" s="31"/>
      <c r="S73" s="31"/>
      <c r="T73" s="15" t="e">
        <f t="shared" si="38"/>
        <v>#VALUE!</v>
      </c>
    </row>
    <row r="74" spans="1:20" ht="18" x14ac:dyDescent="0.3">
      <c r="A74" s="11"/>
      <c r="B74" s="12" t="s">
        <v>77</v>
      </c>
      <c r="C74" s="11"/>
      <c r="D74" s="11"/>
      <c r="E74" s="12" t="str">
        <f t="shared" ref="E74:E76" si="39">IF(D74=1,"3",IF(D74=2,"2",IF(D74=3,"3",IF(D74=4,"2"," "))))</f>
        <v xml:space="preserve"> </v>
      </c>
      <c r="F74" s="12" t="str">
        <f t="shared" si="35"/>
        <v xml:space="preserve"> </v>
      </c>
      <c r="G74" s="33"/>
      <c r="H74" s="33"/>
      <c r="I74" s="12" t="s">
        <v>77</v>
      </c>
      <c r="J74" s="12" t="s">
        <v>53</v>
      </c>
      <c r="K74" s="11"/>
      <c r="L74" s="13" t="str">
        <f t="shared" si="31"/>
        <v/>
      </c>
      <c r="M74" s="13" t="s">
        <v>77</v>
      </c>
      <c r="N74" s="14"/>
      <c r="O74" s="13"/>
      <c r="P74" s="13">
        <f>SUM(L74:O74)</f>
        <v>0</v>
      </c>
      <c r="Q74" s="15" t="e">
        <f t="shared" ref="Q74:Q76" si="40">F74-P74</f>
        <v>#VALUE!</v>
      </c>
      <c r="R74" s="31"/>
      <c r="S74" s="31"/>
      <c r="T74" s="15" t="e">
        <f>SUM(Q74:S74)</f>
        <v>#VALUE!</v>
      </c>
    </row>
    <row r="75" spans="1:20" ht="18" x14ac:dyDescent="0.3">
      <c r="A75" s="11"/>
      <c r="B75" s="12" t="s">
        <v>77</v>
      </c>
      <c r="C75" s="11"/>
      <c r="D75" s="11"/>
      <c r="E75" s="12" t="str">
        <f t="shared" si="39"/>
        <v xml:space="preserve"> </v>
      </c>
      <c r="F75" s="12" t="str">
        <f t="shared" si="35"/>
        <v xml:space="preserve"> </v>
      </c>
      <c r="G75" s="33"/>
      <c r="H75" s="33"/>
      <c r="I75" s="12" t="s">
        <v>77</v>
      </c>
      <c r="J75" s="12" t="s">
        <v>53</v>
      </c>
      <c r="K75" s="11"/>
      <c r="L75" s="13" t="str">
        <f t="shared" si="31"/>
        <v/>
      </c>
      <c r="M75" s="13" t="s">
        <v>77</v>
      </c>
      <c r="N75" s="14"/>
      <c r="O75" s="13"/>
      <c r="P75" s="13">
        <f t="shared" si="32"/>
        <v>0</v>
      </c>
      <c r="Q75" s="15" t="e">
        <f t="shared" si="40"/>
        <v>#VALUE!</v>
      </c>
      <c r="R75" s="31"/>
      <c r="S75" s="31"/>
      <c r="T75" s="15" t="e">
        <f t="shared" si="33"/>
        <v>#VALUE!</v>
      </c>
    </row>
    <row r="76" spans="1:20" ht="18" x14ac:dyDescent="0.3">
      <c r="A76" s="11"/>
      <c r="B76" s="12" t="s">
        <v>77</v>
      </c>
      <c r="C76" s="11"/>
      <c r="D76" s="16"/>
      <c r="E76" s="12" t="str">
        <f t="shared" si="39"/>
        <v xml:space="preserve"> </v>
      </c>
      <c r="F76" s="12" t="str">
        <f t="shared" si="35"/>
        <v xml:space="preserve"> </v>
      </c>
      <c r="G76" s="33"/>
      <c r="H76" s="33"/>
      <c r="I76" s="12" t="s">
        <v>77</v>
      </c>
      <c r="J76" s="12" t="s">
        <v>53</v>
      </c>
      <c r="K76" s="11"/>
      <c r="L76" s="13" t="str">
        <f t="shared" si="31"/>
        <v/>
      </c>
      <c r="M76" s="13" t="s">
        <v>77</v>
      </c>
      <c r="N76" s="14"/>
      <c r="O76" s="13"/>
      <c r="P76" s="13">
        <f t="shared" ref="P76" si="41">SUM(L76:O76)</f>
        <v>0</v>
      </c>
      <c r="Q76" s="15" t="e">
        <f t="shared" si="40"/>
        <v>#VALUE!</v>
      </c>
      <c r="R76" s="31"/>
      <c r="S76" s="31"/>
      <c r="T76" s="15" t="e">
        <f t="shared" ref="T76" si="42">SUM(Q76:S76)</f>
        <v>#VALUE!</v>
      </c>
    </row>
    <row r="77" spans="1:20" ht="18" x14ac:dyDescent="0.3">
      <c r="A77" s="17" t="s">
        <v>5</v>
      </c>
      <c r="B77" s="17"/>
      <c r="C77" s="17"/>
      <c r="D77" s="17"/>
      <c r="E77" s="17"/>
      <c r="F77" s="18">
        <f>SUM(F62:F76)</f>
        <v>0</v>
      </c>
      <c r="G77" s="33"/>
      <c r="H77" s="34"/>
      <c r="I77" s="17"/>
      <c r="J77" s="17"/>
      <c r="K77" s="17"/>
      <c r="L77" s="19">
        <f t="shared" ref="L77:Q77" si="43">SUM(L62:L76)</f>
        <v>0</v>
      </c>
      <c r="M77" s="19">
        <f t="shared" si="43"/>
        <v>0</v>
      </c>
      <c r="N77" s="19">
        <f t="shared" si="43"/>
        <v>0</v>
      </c>
      <c r="O77" s="19">
        <f t="shared" si="43"/>
        <v>0</v>
      </c>
      <c r="P77" s="19">
        <f t="shared" si="43"/>
        <v>0</v>
      </c>
      <c r="Q77" s="19" t="e">
        <f t="shared" si="43"/>
        <v>#VALUE!</v>
      </c>
      <c r="R77" s="32"/>
      <c r="S77" s="32"/>
      <c r="T77" s="19" t="e">
        <f>SUM(T62:T76)</f>
        <v>#VALUE!</v>
      </c>
    </row>
    <row r="78" spans="1:20" ht="37.5" customHeight="1" thickBot="1" x14ac:dyDescent="0.55000000000000004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0" t="s">
        <v>115</v>
      </c>
      <c r="O78" s="20"/>
      <c r="P78" s="20"/>
      <c r="Q78" s="20"/>
      <c r="R78" s="20"/>
      <c r="S78" s="20"/>
      <c r="T78" s="20"/>
    </row>
    <row r="79" spans="1:20" ht="36" x14ac:dyDescent="0.5">
      <c r="A79" s="41" t="s">
        <v>95</v>
      </c>
      <c r="B79" s="24"/>
      <c r="C79" s="23"/>
      <c r="D79" s="20"/>
      <c r="E79" s="20"/>
      <c r="F79" s="84" t="s">
        <v>96</v>
      </c>
      <c r="G79" s="85"/>
      <c r="H79" s="85"/>
      <c r="I79" s="85"/>
      <c r="J79" s="86"/>
      <c r="L79" s="20"/>
      <c r="M79" s="20"/>
      <c r="N79" s="61"/>
      <c r="O79" s="20"/>
      <c r="P79" s="20"/>
      <c r="Q79" s="20"/>
      <c r="R79" s="20"/>
      <c r="S79" s="20"/>
      <c r="T79" s="20"/>
    </row>
    <row r="80" spans="1:20" ht="18" x14ac:dyDescent="0.5">
      <c r="A80" s="21" t="s">
        <v>111</v>
      </c>
      <c r="B80" s="47"/>
      <c r="D80" s="20"/>
      <c r="E80" s="20"/>
      <c r="F80" s="81" t="s">
        <v>111</v>
      </c>
      <c r="G80" s="82"/>
      <c r="H80" s="82"/>
      <c r="I80" s="83"/>
      <c r="J80" s="37">
        <f>B80+B53</f>
        <v>0</v>
      </c>
      <c r="L80" s="20"/>
      <c r="M80" s="20"/>
      <c r="N80" s="61"/>
      <c r="O80" s="20"/>
      <c r="P80" s="20"/>
      <c r="Q80" s="20"/>
      <c r="R80" s="20"/>
      <c r="S80" s="20"/>
      <c r="T80" s="20"/>
    </row>
    <row r="81" spans="1:20" ht="18" x14ac:dyDescent="0.5">
      <c r="A81" s="21" t="s">
        <v>106</v>
      </c>
      <c r="B81" s="22">
        <f>F77</f>
        <v>0</v>
      </c>
      <c r="D81" s="20"/>
      <c r="E81" s="20"/>
      <c r="F81" s="87" t="s">
        <v>106</v>
      </c>
      <c r="G81" s="88"/>
      <c r="H81" s="88"/>
      <c r="I81" s="89"/>
      <c r="J81" s="37">
        <f>B54+B81+B27</f>
        <v>0</v>
      </c>
      <c r="L81" s="20"/>
      <c r="M81" s="20"/>
      <c r="N81" s="61"/>
      <c r="O81" s="20"/>
      <c r="P81" s="20"/>
      <c r="Q81" s="20"/>
      <c r="R81" s="20"/>
      <c r="S81" s="20"/>
      <c r="T81" s="20"/>
    </row>
    <row r="82" spans="1:20" ht="18" x14ac:dyDescent="0.5">
      <c r="A82" s="21" t="s">
        <v>107</v>
      </c>
      <c r="B82" s="22">
        <f>P77</f>
        <v>0</v>
      </c>
      <c r="D82" s="20"/>
      <c r="E82" s="20"/>
      <c r="F82" s="81" t="s">
        <v>107</v>
      </c>
      <c r="G82" s="82"/>
      <c r="H82" s="82"/>
      <c r="I82" s="83"/>
      <c r="J82" s="37">
        <f>B55+B82+B28</f>
        <v>0</v>
      </c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8.600000000000001" thickBot="1" x14ac:dyDescent="0.55000000000000004">
      <c r="A83" s="21" t="s">
        <v>112</v>
      </c>
      <c r="B83" s="22">
        <f>B80+B81-B82</f>
        <v>0</v>
      </c>
      <c r="D83" s="20"/>
      <c r="E83" s="20"/>
      <c r="F83" s="75" t="s">
        <v>112</v>
      </c>
      <c r="G83" s="76"/>
      <c r="H83" s="76"/>
      <c r="I83" s="77"/>
      <c r="J83" s="38">
        <f>J80+J81-J82</f>
        <v>0</v>
      </c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8" x14ac:dyDescent="0.5">
      <c r="A84" s="20"/>
      <c r="B84" s="3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8" x14ac:dyDescent="0.5">
      <c r="A85" s="20"/>
      <c r="B85" s="3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</sheetData>
  <mergeCells count="45">
    <mergeCell ref="A1:C1"/>
    <mergeCell ref="A2:C2"/>
    <mergeCell ref="A3:C3"/>
    <mergeCell ref="F82:I82"/>
    <mergeCell ref="F79:J79"/>
    <mergeCell ref="F81:I81"/>
    <mergeCell ref="F80:I80"/>
    <mergeCell ref="B6:B7"/>
    <mergeCell ref="C6:C7"/>
    <mergeCell ref="D6:D7"/>
    <mergeCell ref="E6:E7"/>
    <mergeCell ref="F6:H6"/>
    <mergeCell ref="F83:I83"/>
    <mergeCell ref="Q33:S33"/>
    <mergeCell ref="B33:B34"/>
    <mergeCell ref="C33:C34"/>
    <mergeCell ref="D33:D34"/>
    <mergeCell ref="E33:E34"/>
    <mergeCell ref="F33:H33"/>
    <mergeCell ref="N78:N81"/>
    <mergeCell ref="T60:T61"/>
    <mergeCell ref="B60:B61"/>
    <mergeCell ref="C60:C61"/>
    <mergeCell ref="D60:D61"/>
    <mergeCell ref="E60:E61"/>
    <mergeCell ref="I60:I61"/>
    <mergeCell ref="J60:J61"/>
    <mergeCell ref="K60:K61"/>
    <mergeCell ref="L60:P60"/>
    <mergeCell ref="Q60:R60"/>
    <mergeCell ref="F60:G60"/>
    <mergeCell ref="R24:S26"/>
    <mergeCell ref="R51:S53"/>
    <mergeCell ref="N51:N54"/>
    <mergeCell ref="T6:T7"/>
    <mergeCell ref="I6:I7"/>
    <mergeCell ref="J6:J7"/>
    <mergeCell ref="K6:K7"/>
    <mergeCell ref="L6:P6"/>
    <mergeCell ref="Q6:S6"/>
    <mergeCell ref="T33:T34"/>
    <mergeCell ref="I33:I34"/>
    <mergeCell ref="J33:J34"/>
    <mergeCell ref="K33:K34"/>
    <mergeCell ref="L33:P33"/>
  </mergeCells>
  <dataValidations count="5">
    <dataValidation type="list" allowBlank="1" showInputMessage="1" showErrorMessage="1" sqref="J35:J49 J62:J76 J8:J22" xr:uid="{00000000-0002-0000-0000-000001000000}">
      <formula1>TEIs</formula1>
    </dataValidation>
    <dataValidation type="list" allowBlank="1" showInputMessage="1" showErrorMessage="1" sqref="I8:I22 I62:I76 I35:I49" xr:uid="{00000000-0002-0000-0000-000002000000}">
      <formula1>Mode</formula1>
    </dataValidation>
    <dataValidation type="list" allowBlank="1" showInputMessage="1" showErrorMessage="1" sqref="M8:M22 M62:M76 M35:M49" xr:uid="{00000000-0002-0000-0000-000003000000}">
      <formula1>Maint1</formula1>
    </dataValidation>
    <dataValidation type="list" allowBlank="1" showInputMessage="1" showErrorMessage="1" sqref="B62:B76 B35:B49 B8:B22" xr:uid="{00000000-0002-0000-0000-000004000000}">
      <formula1>Marital1</formula1>
    </dataValidation>
    <dataValidation type="list" allowBlank="1" showInputMessage="1" showErrorMessage="1" sqref="A3:A4 A30" xr:uid="{FAAD0BC1-B789-4C55-9C55-91999250D4CC}">
      <formula1>Dioceses</formula1>
    </dataValidation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defaultRowHeight="14.4" x14ac:dyDescent="0.3"/>
  <cols>
    <col min="1" max="1" width="15.6640625" bestFit="1" customWidth="1"/>
  </cols>
  <sheetData>
    <row r="1" spans="1:1" x14ac:dyDescent="0.3">
      <c r="A1" t="s">
        <v>77</v>
      </c>
    </row>
    <row r="3" spans="1:1" x14ac:dyDescent="0.3">
      <c r="A3" t="s">
        <v>4</v>
      </c>
    </row>
    <row r="4" spans="1:1" x14ac:dyDescent="0.3">
      <c r="A4" t="s">
        <v>3</v>
      </c>
    </row>
    <row r="5" spans="1:1" x14ac:dyDescent="0.3">
      <c r="A5" t="s">
        <v>78</v>
      </c>
    </row>
    <row r="6" spans="1:1" x14ac:dyDescent="0.3">
      <c r="A6" t="s">
        <v>89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defaultRowHeight="14.4" x14ac:dyDescent="0.3"/>
  <cols>
    <col min="1" max="1" width="13.88671875" customWidth="1"/>
  </cols>
  <sheetData>
    <row r="1" spans="1:1" x14ac:dyDescent="0.3">
      <c r="A1" t="s">
        <v>77</v>
      </c>
    </row>
    <row r="3" spans="1:1" x14ac:dyDescent="0.3">
      <c r="A3">
        <v>5745</v>
      </c>
    </row>
    <row r="4" spans="1:1" x14ac:dyDescent="0.3">
      <c r="A4">
        <v>3468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5" sqref="A5"/>
    </sheetView>
  </sheetViews>
  <sheetFormatPr defaultRowHeight="14.4" x14ac:dyDescent="0.3"/>
  <cols>
    <col min="1" max="1" width="21.88671875" customWidth="1"/>
  </cols>
  <sheetData>
    <row r="1" spans="1:1" x14ac:dyDescent="0.3">
      <c r="A1" t="s">
        <v>77</v>
      </c>
    </row>
    <row r="2" spans="1:1" x14ac:dyDescent="0.3">
      <c r="A2" t="s">
        <v>102</v>
      </c>
    </row>
    <row r="3" spans="1:1" x14ac:dyDescent="0.3">
      <c r="A3" t="s">
        <v>76</v>
      </c>
    </row>
    <row r="4" spans="1:1" x14ac:dyDescent="0.3">
      <c r="A4" t="s">
        <v>75</v>
      </c>
    </row>
    <row r="5" spans="1:1" x14ac:dyDescent="0.3">
      <c r="A5" t="s">
        <v>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6"/>
  <sheetViews>
    <sheetView workbookViewId="0">
      <selection activeCell="L4" sqref="L4"/>
    </sheetView>
  </sheetViews>
  <sheetFormatPr defaultRowHeight="14.4" x14ac:dyDescent="0.3"/>
  <cols>
    <col min="1" max="1" width="29.88671875" customWidth="1"/>
  </cols>
  <sheetData>
    <row r="1" spans="1:1" x14ac:dyDescent="0.3">
      <c r="A1" t="s">
        <v>53</v>
      </c>
    </row>
    <row r="3" spans="1:1" x14ac:dyDescent="0.3">
      <c r="A3" s="1" t="s">
        <v>11</v>
      </c>
    </row>
    <row r="4" spans="1:1" x14ac:dyDescent="0.3">
      <c r="A4" s="1" t="s">
        <v>12</v>
      </c>
    </row>
    <row r="5" spans="1:1" x14ac:dyDescent="0.3">
      <c r="A5" s="1" t="s">
        <v>13</v>
      </c>
    </row>
    <row r="6" spans="1:1" x14ac:dyDescent="0.3">
      <c r="A6" s="1" t="s">
        <v>14</v>
      </c>
    </row>
    <row r="7" spans="1:1" x14ac:dyDescent="0.3">
      <c r="A7" s="1" t="s">
        <v>15</v>
      </c>
    </row>
    <row r="8" spans="1:1" x14ac:dyDescent="0.3">
      <c r="A8" s="1" t="s">
        <v>16</v>
      </c>
    </row>
    <row r="9" spans="1:1" x14ac:dyDescent="0.3">
      <c r="A9" s="1" t="s">
        <v>17</v>
      </c>
    </row>
    <row r="10" spans="1:1" x14ac:dyDescent="0.3">
      <c r="A10" s="1" t="s">
        <v>18</v>
      </c>
    </row>
    <row r="11" spans="1:1" x14ac:dyDescent="0.3">
      <c r="A11" s="1" t="s">
        <v>19</v>
      </c>
    </row>
    <row r="12" spans="1:1" x14ac:dyDescent="0.3">
      <c r="A12" s="1" t="s">
        <v>20</v>
      </c>
    </row>
    <row r="13" spans="1:1" x14ac:dyDescent="0.3">
      <c r="A13" s="1" t="s">
        <v>21</v>
      </c>
    </row>
    <row r="14" spans="1:1" x14ac:dyDescent="0.3">
      <c r="A14" s="1" t="s">
        <v>22</v>
      </c>
    </row>
    <row r="15" spans="1:1" x14ac:dyDescent="0.3">
      <c r="A15" s="1" t="s">
        <v>23</v>
      </c>
    </row>
    <row r="16" spans="1:1" x14ac:dyDescent="0.3">
      <c r="A16" s="1" t="s">
        <v>24</v>
      </c>
    </row>
    <row r="17" spans="1:1" x14ac:dyDescent="0.3">
      <c r="A17" s="1" t="s">
        <v>25</v>
      </c>
    </row>
    <row r="18" spans="1:1" x14ac:dyDescent="0.3">
      <c r="A18" s="1" t="s">
        <v>26</v>
      </c>
    </row>
    <row r="19" spans="1:1" x14ac:dyDescent="0.3">
      <c r="A19" s="1" t="s">
        <v>27</v>
      </c>
    </row>
    <row r="20" spans="1:1" x14ac:dyDescent="0.3">
      <c r="A20" s="1" t="s">
        <v>28</v>
      </c>
    </row>
    <row r="21" spans="1:1" x14ac:dyDescent="0.3">
      <c r="A21" s="1" t="s">
        <v>29</v>
      </c>
    </row>
    <row r="22" spans="1:1" x14ac:dyDescent="0.3">
      <c r="A22" s="1" t="s">
        <v>30</v>
      </c>
    </row>
    <row r="23" spans="1:1" x14ac:dyDescent="0.3">
      <c r="A23" s="1" t="s">
        <v>31</v>
      </c>
    </row>
    <row r="24" spans="1:1" x14ac:dyDescent="0.3">
      <c r="A24" s="1" t="s">
        <v>32</v>
      </c>
    </row>
    <row r="25" spans="1:1" x14ac:dyDescent="0.3">
      <c r="A25" s="1" t="s">
        <v>33</v>
      </c>
    </row>
    <row r="26" spans="1:1" x14ac:dyDescent="0.3">
      <c r="A26" s="1" t="s">
        <v>34</v>
      </c>
    </row>
    <row r="27" spans="1:1" x14ac:dyDescent="0.3">
      <c r="A27" s="1" t="s">
        <v>35</v>
      </c>
    </row>
    <row r="28" spans="1:1" x14ac:dyDescent="0.3">
      <c r="A28" s="1" t="s">
        <v>36</v>
      </c>
    </row>
    <row r="29" spans="1:1" x14ac:dyDescent="0.3">
      <c r="A29" s="1" t="s">
        <v>37</v>
      </c>
    </row>
    <row r="30" spans="1:1" x14ac:dyDescent="0.3">
      <c r="A30" s="1" t="s">
        <v>38</v>
      </c>
    </row>
    <row r="31" spans="1:1" x14ac:dyDescent="0.3">
      <c r="A31" s="1" t="s">
        <v>39</v>
      </c>
    </row>
    <row r="32" spans="1:1" x14ac:dyDescent="0.3">
      <c r="A32" s="1" t="s">
        <v>40</v>
      </c>
    </row>
    <row r="33" spans="1:1" x14ac:dyDescent="0.3">
      <c r="A33" s="1" t="s">
        <v>41</v>
      </c>
    </row>
    <row r="34" spans="1:1" x14ac:dyDescent="0.3">
      <c r="A34" s="1" t="s">
        <v>42</v>
      </c>
    </row>
    <row r="35" spans="1:1" x14ac:dyDescent="0.3">
      <c r="A35" s="1" t="s">
        <v>43</v>
      </c>
    </row>
    <row r="36" spans="1:1" x14ac:dyDescent="0.3">
      <c r="A36" s="1" t="s">
        <v>44</v>
      </c>
    </row>
    <row r="37" spans="1:1" x14ac:dyDescent="0.3">
      <c r="A37" s="1" t="s">
        <v>45</v>
      </c>
    </row>
    <row r="38" spans="1:1" x14ac:dyDescent="0.3">
      <c r="A38" s="1" t="s">
        <v>46</v>
      </c>
    </row>
    <row r="39" spans="1:1" x14ac:dyDescent="0.3">
      <c r="A39" s="1" t="s">
        <v>54</v>
      </c>
    </row>
    <row r="40" spans="1:1" x14ac:dyDescent="0.3">
      <c r="A40" s="1" t="s">
        <v>47</v>
      </c>
    </row>
    <row r="41" spans="1:1" x14ac:dyDescent="0.3">
      <c r="A41" s="1" t="s">
        <v>48</v>
      </c>
    </row>
    <row r="42" spans="1:1" x14ac:dyDescent="0.3">
      <c r="A42" s="1" t="s">
        <v>49</v>
      </c>
    </row>
    <row r="43" spans="1:1" x14ac:dyDescent="0.3">
      <c r="A43" s="1" t="s">
        <v>50</v>
      </c>
    </row>
    <row r="44" spans="1:1" x14ac:dyDescent="0.3">
      <c r="A44" s="1" t="s">
        <v>51</v>
      </c>
    </row>
    <row r="45" spans="1:1" x14ac:dyDescent="0.3">
      <c r="A45" s="1" t="s">
        <v>52</v>
      </c>
    </row>
    <row r="46" spans="1:1" x14ac:dyDescent="0.3">
      <c r="A46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workbookViewId="0">
      <selection activeCell="A24" sqref="A24"/>
    </sheetView>
  </sheetViews>
  <sheetFormatPr defaultRowHeight="14.4" x14ac:dyDescent="0.3"/>
  <cols>
    <col min="1" max="1" width="56" bestFit="1" customWidth="1"/>
  </cols>
  <sheetData>
    <row r="1" spans="1:7" x14ac:dyDescent="0.3">
      <c r="A1" s="6" t="s">
        <v>53</v>
      </c>
    </row>
    <row r="2" spans="1:7" x14ac:dyDescent="0.3">
      <c r="A2" s="1" t="s">
        <v>71</v>
      </c>
    </row>
    <row r="3" spans="1:7" x14ac:dyDescent="0.3">
      <c r="A3" s="1" t="s">
        <v>55</v>
      </c>
    </row>
    <row r="4" spans="1:7" x14ac:dyDescent="0.3">
      <c r="A4" s="1" t="s">
        <v>56</v>
      </c>
    </row>
    <row r="5" spans="1:7" x14ac:dyDescent="0.3">
      <c r="A5" s="1" t="s">
        <v>68</v>
      </c>
    </row>
    <row r="6" spans="1:7" x14ac:dyDescent="0.3">
      <c r="A6" s="1" t="s">
        <v>64</v>
      </c>
    </row>
    <row r="7" spans="1:7" x14ac:dyDescent="0.3">
      <c r="A7" s="1" t="s">
        <v>66</v>
      </c>
    </row>
    <row r="8" spans="1:7" x14ac:dyDescent="0.3">
      <c r="A8" s="1" t="s">
        <v>65</v>
      </c>
    </row>
    <row r="9" spans="1:7" x14ac:dyDescent="0.3">
      <c r="A9" s="1" t="s">
        <v>57</v>
      </c>
    </row>
    <row r="10" spans="1:7" x14ac:dyDescent="0.3">
      <c r="A10" s="1" t="s">
        <v>113</v>
      </c>
    </row>
    <row r="11" spans="1:7" x14ac:dyDescent="0.3">
      <c r="A11" s="1" t="s">
        <v>114</v>
      </c>
      <c r="G11" s="3"/>
    </row>
    <row r="12" spans="1:7" x14ac:dyDescent="0.3">
      <c r="A12" s="1" t="s">
        <v>93</v>
      </c>
      <c r="G12" s="4"/>
    </row>
    <row r="13" spans="1:7" x14ac:dyDescent="0.3">
      <c r="A13" s="2" t="s">
        <v>94</v>
      </c>
      <c r="G13" s="4"/>
    </row>
    <row r="14" spans="1:7" x14ac:dyDescent="0.3">
      <c r="A14" s="1" t="s">
        <v>58</v>
      </c>
      <c r="G14" s="4"/>
    </row>
    <row r="15" spans="1:7" x14ac:dyDescent="0.3">
      <c r="A15" s="1" t="s">
        <v>69</v>
      </c>
      <c r="G15" s="4"/>
    </row>
    <row r="16" spans="1:7" x14ac:dyDescent="0.3">
      <c r="A16" s="1" t="s">
        <v>67</v>
      </c>
      <c r="G16" s="4"/>
    </row>
    <row r="17" spans="1:7" x14ac:dyDescent="0.3">
      <c r="A17" s="1" t="s">
        <v>74</v>
      </c>
      <c r="G17" s="4"/>
    </row>
    <row r="18" spans="1:7" x14ac:dyDescent="0.3">
      <c r="A18" s="1" t="s">
        <v>73</v>
      </c>
      <c r="G18" s="4"/>
    </row>
    <row r="19" spans="1:7" x14ac:dyDescent="0.3">
      <c r="A19" s="1" t="s">
        <v>72</v>
      </c>
      <c r="G19" s="4"/>
    </row>
    <row r="20" spans="1:7" x14ac:dyDescent="0.3">
      <c r="A20" s="1" t="s">
        <v>70</v>
      </c>
      <c r="G20" s="4"/>
    </row>
    <row r="21" spans="1:7" x14ac:dyDescent="0.3">
      <c r="A21" s="1" t="s">
        <v>59</v>
      </c>
      <c r="G21" s="4"/>
    </row>
    <row r="22" spans="1:7" x14ac:dyDescent="0.3">
      <c r="A22" s="1" t="s">
        <v>60</v>
      </c>
      <c r="G22" s="4"/>
    </row>
    <row r="23" spans="1:7" x14ac:dyDescent="0.3">
      <c r="A23" s="1" t="s">
        <v>61</v>
      </c>
      <c r="G23" s="4"/>
    </row>
    <row r="24" spans="1:7" x14ac:dyDescent="0.3">
      <c r="A24" s="1" t="s">
        <v>62</v>
      </c>
      <c r="G24" s="4"/>
    </row>
    <row r="25" spans="1:7" x14ac:dyDescent="0.3">
      <c r="G25" s="4"/>
    </row>
    <row r="26" spans="1:7" x14ac:dyDescent="0.3">
      <c r="G26" s="4"/>
    </row>
    <row r="27" spans="1:7" x14ac:dyDescent="0.3">
      <c r="A27" s="1" t="s">
        <v>63</v>
      </c>
      <c r="G27" s="4"/>
    </row>
    <row r="28" spans="1:7" x14ac:dyDescent="0.3">
      <c r="A28" s="5"/>
      <c r="G28" s="4"/>
    </row>
    <row r="29" spans="1:7" x14ac:dyDescent="0.3">
      <c r="A29" s="1"/>
      <c r="G29" s="4"/>
    </row>
    <row r="30" spans="1:7" x14ac:dyDescent="0.3">
      <c r="A30" s="1"/>
      <c r="G30" s="4"/>
    </row>
    <row r="31" spans="1:7" x14ac:dyDescent="0.3">
      <c r="A31" s="1"/>
      <c r="G31" s="4"/>
    </row>
    <row r="32" spans="1:7" x14ac:dyDescent="0.3">
      <c r="A32" s="1"/>
      <c r="G32" s="4"/>
    </row>
    <row r="33" spans="1:7" x14ac:dyDescent="0.3">
      <c r="A33" s="1"/>
      <c r="G33" s="4"/>
    </row>
    <row r="34" spans="1:7" x14ac:dyDescent="0.3">
      <c r="A34" s="1"/>
      <c r="G34" s="3"/>
    </row>
    <row r="35" spans="1:7" x14ac:dyDescent="0.3">
      <c r="A35" s="1"/>
      <c r="G35" s="4"/>
    </row>
    <row r="36" spans="1:7" x14ac:dyDescent="0.3">
      <c r="A36" s="1"/>
      <c r="G36" s="4"/>
    </row>
    <row r="37" spans="1:7" x14ac:dyDescent="0.3">
      <c r="A37" s="1"/>
      <c r="G37" s="4"/>
    </row>
    <row r="38" spans="1:7" x14ac:dyDescent="0.3">
      <c r="A38" s="1"/>
      <c r="G38" s="4"/>
    </row>
    <row r="39" spans="1:7" x14ac:dyDescent="0.3">
      <c r="A39" s="1"/>
      <c r="G39" s="4"/>
    </row>
    <row r="40" spans="1:7" x14ac:dyDescent="0.3">
      <c r="A40" s="1"/>
      <c r="G40" s="4"/>
    </row>
    <row r="41" spans="1:7" x14ac:dyDescent="0.3">
      <c r="A41" s="1"/>
      <c r="G41" s="4"/>
    </row>
    <row r="42" spans="1:7" x14ac:dyDescent="0.3">
      <c r="A42" s="1"/>
      <c r="G42" s="4"/>
    </row>
    <row r="43" spans="1:7" x14ac:dyDescent="0.3">
      <c r="A43" s="1"/>
      <c r="G43" s="4"/>
    </row>
    <row r="44" spans="1:7" x14ac:dyDescent="0.3">
      <c r="A44" s="2"/>
      <c r="G4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Diocese name</vt:lpstr>
      <vt:lpstr>Marital</vt:lpstr>
      <vt:lpstr>Maint</vt:lpstr>
      <vt:lpstr>Mode</vt:lpstr>
      <vt:lpstr>Dio List</vt:lpstr>
      <vt:lpstr>TEI list</vt:lpstr>
      <vt:lpstr>Dioceses</vt:lpstr>
      <vt:lpstr>Maint</vt:lpstr>
      <vt:lpstr>Maint1</vt:lpstr>
      <vt:lpstr>Marital</vt:lpstr>
      <vt:lpstr>Marital1</vt:lpstr>
      <vt:lpstr>Mode</vt:lpstr>
      <vt:lpstr>TEIs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Barnetson</dc:creator>
  <cp:lastModifiedBy>Tarryn Gilfroy</cp:lastModifiedBy>
  <cp:lastPrinted>2018-07-19T15:55:32Z</cp:lastPrinted>
  <dcterms:created xsi:type="dcterms:W3CDTF">2016-09-07T16:11:26Z</dcterms:created>
  <dcterms:modified xsi:type="dcterms:W3CDTF">2020-06-22T09:08:18Z</dcterms:modified>
</cp:coreProperties>
</file>